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2"/>
  </bookViews>
  <sheets>
    <sheet name="Szacunek" sheetId="1" r:id="rId1"/>
    <sheet name="I półrocze" sheetId="2" r:id="rId2"/>
    <sheet name="luty" sheetId="3" r:id="rId3"/>
  </sheets>
  <definedNames>
    <definedName name="_xlnm.Print_Area" localSheetId="0">'Szacunek'!$A$1:$G$87</definedName>
    <definedName name="p051218">#REF!</definedName>
    <definedName name="p051220">#REF!</definedName>
    <definedName name="p051222">#REF!</definedName>
    <definedName name="p051224">#REF!</definedName>
  </definedNames>
  <calcPr fullCalcOnLoad="1"/>
</workbook>
</file>

<file path=xl/sharedStrings.xml><?xml version="1.0" encoding="utf-8"?>
<sst xmlns="http://schemas.openxmlformats.org/spreadsheetml/2006/main" count="580" uniqueCount="148">
  <si>
    <t>Oznaczenie sprawy: WAG.2711.0001.2022</t>
  </si>
  <si>
    <t>Tabela nr 1</t>
  </si>
  <si>
    <t xml:space="preserve">Szacunek wartości zamówienia na "Dostawę materiałów eksploatacyjnych do drukarek komputerowych i faksów " </t>
  </si>
  <si>
    <t>Lp.</t>
  </si>
  <si>
    <t>Nazwa artykułu</t>
  </si>
  <si>
    <t>Jm</t>
  </si>
  <si>
    <t>Ilość</t>
  </si>
  <si>
    <t>Cena  netto</t>
  </si>
  <si>
    <t>Wartość netto</t>
  </si>
  <si>
    <t>Wartość brutto</t>
  </si>
  <si>
    <t>1.</t>
  </si>
  <si>
    <t>szt.</t>
  </si>
  <si>
    <t>2.</t>
  </si>
  <si>
    <t>3.</t>
  </si>
  <si>
    <t>4.</t>
  </si>
  <si>
    <t xml:space="preserve">Toner do drukarki LEXMARK MS510 DN 502UE o wydajności minimum 20000 standardowych stron A4 zgodnie z normą ISO/IEC 19752 (50F2U0E) </t>
  </si>
  <si>
    <t>5.</t>
  </si>
  <si>
    <t>6.</t>
  </si>
  <si>
    <t>Toner do drukarki HP LJ Pro 400 M451DN</t>
  </si>
  <si>
    <t>x</t>
  </si>
  <si>
    <t>a)</t>
  </si>
  <si>
    <t>b)</t>
  </si>
  <si>
    <t>c)</t>
  </si>
  <si>
    <t>d)</t>
  </si>
  <si>
    <t>7.</t>
  </si>
  <si>
    <t xml:space="preserve">Toner do drukarki RICOH SP  430-431DN </t>
  </si>
  <si>
    <t>8.</t>
  </si>
  <si>
    <t>9.</t>
  </si>
  <si>
    <t>10.</t>
  </si>
  <si>
    <t xml:space="preserve">Toner do urządzenia wielofunkcyjnego HP MFPM 477 FDN </t>
  </si>
  <si>
    <t>11.</t>
  </si>
  <si>
    <t>12.</t>
  </si>
  <si>
    <t>13.</t>
  </si>
  <si>
    <t>14.</t>
  </si>
  <si>
    <t xml:space="preserve">Toner do drukarki Brother HL-L8260CDW  </t>
  </si>
  <si>
    <t>16.</t>
  </si>
  <si>
    <t>Toner do drukarki Brother  MFC-L2712 DN</t>
  </si>
  <si>
    <t>17.</t>
  </si>
  <si>
    <t xml:space="preserve">Toner do drukarki Brother  MFC-J6945 DW 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</si>
  <si>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</si>
  <si>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</si>
  <si>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</si>
  <si>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</si>
  <si>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</si>
  <si>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</si>
  <si>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</si>
  <si>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</si>
  <si>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</si>
  <si>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</si>
  <si>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</si>
  <si>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32.</t>
  </si>
  <si>
    <t>33.</t>
  </si>
  <si>
    <t>34.</t>
  </si>
  <si>
    <t>35.</t>
  </si>
  <si>
    <t>36.</t>
  </si>
  <si>
    <t>Toner do drukarki Ricoh Aficio MP 1600, 1230D o wydajności minimum 9000 standardowych stron A4</t>
  </si>
  <si>
    <t>Toner do drukarki Ricoh Aficio MP 2501SP o wydajności minimum 9000 standardowych stron A4</t>
  </si>
  <si>
    <t>RAZEM</t>
  </si>
  <si>
    <t>Sporządził:</t>
  </si>
  <si>
    <t>Zatwierdził:</t>
  </si>
  <si>
    <t>Tabela nr 2</t>
  </si>
  <si>
    <t>15.</t>
  </si>
  <si>
    <r>
      <t>Toner do drukarki Lexmark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T-652 DTN (</t>
    </r>
    <r>
      <rPr>
        <b/>
        <sz val="12"/>
        <rFont val="Times New Roman"/>
        <family val="1"/>
      </rPr>
      <t xml:space="preserve">T650 H11E, H31E) </t>
    </r>
    <r>
      <rPr>
        <sz val="12"/>
        <rFont val="Times New Roman"/>
        <family val="1"/>
      </rPr>
      <t xml:space="preserve">o wydajność minimum 25000 standardowych stron A4 zgodnie z normą ISO/IEC 19752 </t>
    </r>
  </si>
  <si>
    <r>
      <t>black (B)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SP C430E </t>
    </r>
    <r>
      <rPr>
        <sz val="12"/>
        <rFont val="Times New Roman"/>
        <family val="1"/>
      </rPr>
      <t xml:space="preserve">o wydajności minimum 21000 standardowych stron A4 przy 5% pokryciu zgodnie z normą ISO/IEC 19798 </t>
    </r>
    <r>
      <rPr>
        <b/>
        <sz val="12"/>
        <rFont val="Times New Roman"/>
        <family val="1"/>
      </rPr>
      <t xml:space="preserve">(821279) </t>
    </r>
  </si>
  <si>
    <r>
      <t>cyjan (C)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SP C430E </t>
    </r>
    <r>
      <rPr>
        <sz val="12"/>
        <rFont val="Times New Roman"/>
        <family val="1"/>
      </rPr>
      <t xml:space="preserve">o wydajności minimum 24000 standardowych stron A4 przy 5% pokryciu zgodnie z normą ISO/IEC 19798 </t>
    </r>
    <r>
      <rPr>
        <b/>
        <sz val="12"/>
        <rFont val="Times New Roman"/>
        <family val="1"/>
      </rPr>
      <t xml:space="preserve">(821280) </t>
    </r>
  </si>
  <si>
    <r>
      <t>magenta (M) SP C430E</t>
    </r>
    <r>
      <rPr>
        <sz val="12"/>
        <rFont val="Times New Roman"/>
        <family val="1"/>
      </rPr>
      <t xml:space="preserve"> o wydajności minimum 24000 standardowych stron A4 przy 5% pokryciu zgodnie z normą ISO/IEC 19798</t>
    </r>
    <r>
      <rPr>
        <b/>
        <sz val="12"/>
        <rFont val="Times New Roman"/>
        <family val="1"/>
      </rPr>
      <t xml:space="preserve"> (821281)</t>
    </r>
  </si>
  <si>
    <r>
      <t>yellow (Y) SP C430E</t>
    </r>
    <r>
      <rPr>
        <sz val="12"/>
        <rFont val="Times New Roman"/>
        <family val="1"/>
      </rPr>
      <t xml:space="preserve">  o wydajności minimum 24000 standardowych stron A4 przy 5% pokryciu zgodnie z normą ISO/IEC 19798 </t>
    </r>
    <r>
      <rPr>
        <b/>
        <sz val="12"/>
        <rFont val="Times New Roman"/>
        <family val="1"/>
      </rPr>
      <t>(821282)</t>
    </r>
  </si>
  <si>
    <r>
      <t>black (B)</t>
    </r>
    <r>
      <rPr>
        <sz val="12"/>
        <rFont val="Times New Roman"/>
        <family val="1"/>
      </rPr>
      <t xml:space="preserve"> HP 410X o wydajności minimum 6000 standardowych stron A4 przy 5% pokryciu </t>
    </r>
    <r>
      <rPr>
        <b/>
        <sz val="12"/>
        <rFont val="Times New Roman"/>
        <family val="1"/>
      </rPr>
      <t xml:space="preserve">(CF410X) </t>
    </r>
  </si>
  <si>
    <r>
      <t>cyjan (C)</t>
    </r>
    <r>
      <rPr>
        <sz val="12"/>
        <rFont val="Times New Roman"/>
        <family val="1"/>
      </rPr>
      <t xml:space="preserve"> HP 410X o wydajności minimum 5000 standardowych stron A4 przy 5% pokryciu</t>
    </r>
    <r>
      <rPr>
        <b/>
        <sz val="12"/>
        <rFont val="Times New Roman"/>
        <family val="1"/>
      </rPr>
      <t xml:space="preserve"> (CF411X)  </t>
    </r>
  </si>
  <si>
    <r>
      <t xml:space="preserve">magenta (M) </t>
    </r>
    <r>
      <rPr>
        <sz val="12"/>
        <rFont val="Times New Roman"/>
        <family val="1"/>
      </rPr>
      <t>HP 410X o wydajności minimum 5000 standardowych stron A4 przy 5% pokryciu</t>
    </r>
    <r>
      <rPr>
        <b/>
        <sz val="12"/>
        <rFont val="Times New Roman"/>
        <family val="1"/>
      </rPr>
      <t xml:space="preserve"> (CF413X)</t>
    </r>
  </si>
  <si>
    <r>
      <t xml:space="preserve">yellow (Y) </t>
    </r>
    <r>
      <rPr>
        <sz val="12"/>
        <rFont val="Times New Roman"/>
        <family val="1"/>
      </rPr>
      <t>HP 410X o wydajności minimum 5000 standardowych stron A4 przy 5% pokryciu</t>
    </r>
    <r>
      <rPr>
        <b/>
        <sz val="12"/>
        <rFont val="Times New Roman"/>
        <family val="1"/>
      </rPr>
      <t xml:space="preserve"> (CF412X)</t>
    </r>
  </si>
  <si>
    <r>
      <t xml:space="preserve">Toner do drukarki Sharp MX-B450 P o wydajności minimum 30000 standardowych stron A4 przy 5% pokryciu zgodnie z normą ISO/IEC 19798 </t>
    </r>
    <r>
      <rPr>
        <b/>
        <sz val="12"/>
        <rFont val="Times New Roman"/>
        <family val="1"/>
      </rPr>
      <t>(MXB45GT)</t>
    </r>
  </si>
  <si>
    <r>
      <t xml:space="preserve">Toner do drukarki Brother HL-L6400DW  o wydajności minimum 20 000 standardowych stron A4 przy 5% pokryciu zgodnie z normą ISO/IEC 19798 </t>
    </r>
    <r>
      <rPr>
        <b/>
        <sz val="12"/>
        <rFont val="Times New Roman"/>
        <family val="1"/>
      </rPr>
      <t>(TN-3520)</t>
    </r>
  </si>
  <si>
    <r>
      <t>black (B)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TN423BK </t>
    </r>
    <r>
      <rPr>
        <sz val="12"/>
        <rFont val="Times New Roman"/>
        <family val="1"/>
      </rPr>
      <t>o wydajności minimum 6500 standardowych stron A4 przy 5% pokryciu zgodnie z normą ISO/IEC 19798</t>
    </r>
  </si>
  <si>
    <r>
      <t>cyjan (C)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TN423C </t>
    </r>
    <r>
      <rPr>
        <sz val="12"/>
        <rFont val="Times New Roman"/>
        <family val="1"/>
      </rPr>
      <t xml:space="preserve">o wydajności minimum 4000 standardowych stron A4 przy 5% pokryciu zgodnie z normą ISO/IEC 19798 </t>
    </r>
  </si>
  <si>
    <r>
      <t xml:space="preserve">magenta (M) TN423M </t>
    </r>
    <r>
      <rPr>
        <sz val="12"/>
        <rFont val="Times New Roman"/>
        <family val="1"/>
      </rPr>
      <t xml:space="preserve">o wydajności minimum 4000 standardowych stron A4 przy 5% pokryciu zgodnie z normą ISO/IEC 19798 </t>
    </r>
  </si>
  <si>
    <r>
      <t xml:space="preserve">yellow (Y) TN423Y </t>
    </r>
    <r>
      <rPr>
        <sz val="12"/>
        <rFont val="Times New Roman"/>
        <family val="1"/>
      </rPr>
      <t xml:space="preserve">o wydajności minimum 4000 standardowych stron A4 przy 5% pokryciu zgodnie z normą ISO/IEC 19798 </t>
    </r>
  </si>
  <si>
    <r>
      <t>black (BK)</t>
    </r>
    <r>
      <rPr>
        <sz val="12"/>
        <rFont val="Times New Roman"/>
        <family val="1"/>
      </rPr>
      <t xml:space="preserve"> LC3239XLBK o wydajności minimum 6000 standardowych stron A4 zgodnie z normą ISO/IEC 24711</t>
    </r>
  </si>
  <si>
    <r>
      <t xml:space="preserve">cyjan (C) </t>
    </r>
    <r>
      <rPr>
        <sz val="12"/>
        <rFont val="Times New Roman"/>
        <family val="1"/>
      </rPr>
      <t>LC3239XLC o wydajności minimum 5000 standardowych stron A4 zgodnie z normą ISO/IEC 24711</t>
    </r>
  </si>
  <si>
    <r>
      <t xml:space="preserve">magenta (M) </t>
    </r>
    <r>
      <rPr>
        <sz val="12"/>
        <rFont val="Times New Roman"/>
        <family val="1"/>
      </rPr>
      <t xml:space="preserve"> LC3239XLM o wydajności minimum 5000 standardowych stron A4 zgodnie z normą ISO/IEC 24711</t>
    </r>
  </si>
  <si>
    <r>
      <t>yellow (Y)</t>
    </r>
    <r>
      <rPr>
        <sz val="12"/>
        <rFont val="Times New Roman"/>
        <family val="1"/>
      </rPr>
      <t xml:space="preserve"> LC3239XLY o wydajności minimum 5000 standardowych stron A4 zgodnie z normą ISO/IEC 24711</t>
    </r>
  </si>
  <si>
    <r>
      <t xml:space="preserve">Toner do drukarki HP LJ PRO M521, CE 255X o wydajności minimum 12500 standardowych stron A4 </t>
    </r>
    <r>
      <rPr>
        <b/>
        <sz val="12"/>
        <rFont val="Times New Roman"/>
        <family val="1"/>
      </rPr>
      <t>(55X)</t>
    </r>
  </si>
  <si>
    <r>
      <t xml:space="preserve">Toner do drukarki HP LJ 4250, Q5942X  o wydajności minimum 20000 standardowych stron A4 </t>
    </r>
    <r>
      <rPr>
        <b/>
        <sz val="12"/>
        <rFont val="Times New Roman"/>
        <family val="1"/>
      </rPr>
      <t>(42X)</t>
    </r>
  </si>
  <si>
    <r>
      <t xml:space="preserve">Toner do drukarki Xerox Workcentre T-5022 o wydajności minimum 18.000 (2x9000) standardowych stron A4 zgodnie z normą ISO/IEC 19752 </t>
    </r>
    <r>
      <rPr>
        <b/>
        <sz val="12"/>
        <rFont val="Times New Roman"/>
        <family val="1"/>
      </rPr>
      <t>(006R01573: Toner podwójny czarny/Black High Capacity pack)</t>
    </r>
  </si>
  <si>
    <r>
      <t xml:space="preserve">Toner do drukarki OKI C612 Black, o wydajności minimum 8000 standardowych stron A4 </t>
    </r>
    <r>
      <rPr>
        <b/>
        <sz val="12"/>
        <rFont val="Times New Roman"/>
        <family val="1"/>
      </rPr>
      <t>(46507508)</t>
    </r>
  </si>
  <si>
    <r>
      <t>Toner do faksu Samsung SCX-4828FN o wydajności minimum 2000 standardowych stron A4 przy 5% pokryciu zgodnie z normą ISO/IEC 19752 (</t>
    </r>
    <r>
      <rPr>
        <b/>
        <sz val="12"/>
        <rFont val="Times New Roman"/>
        <family val="1"/>
      </rPr>
      <t>MLT-D2092 S)</t>
    </r>
  </si>
  <si>
    <r>
      <t xml:space="preserve">Toner do urządzenia wielofunkcyjnego Lexmark MX 310 DN, 602HE o wydajności minimum 10000 stron A4 zgodnie z normą ISO/IEC 19752 </t>
    </r>
    <r>
      <rPr>
        <b/>
        <sz val="12"/>
        <rFont val="Times New Roman"/>
        <family val="1"/>
      </rPr>
      <t xml:space="preserve">(60F2H0E) </t>
    </r>
  </si>
  <si>
    <r>
      <t xml:space="preserve">Toner do drukarki HP 1012-12A, Q2612A o wydajności minimum 2000 standardowych stron A4 </t>
    </r>
    <r>
      <rPr>
        <b/>
        <sz val="12"/>
        <rFont val="Times New Roman"/>
        <family val="1"/>
      </rPr>
      <t>(12A)</t>
    </r>
  </si>
  <si>
    <r>
      <t xml:space="preserve">Toner do faksu Samsung SCX-4623F o wydajności minimum 2500 standardowych stron A4 
</t>
    </r>
    <r>
      <rPr>
        <b/>
        <sz val="12"/>
        <rFont val="Times New Roman"/>
        <family val="1"/>
      </rPr>
      <t>(MLT-D1052L)</t>
    </r>
  </si>
  <si>
    <t>29.</t>
  </si>
  <si>
    <t>30.</t>
  </si>
  <si>
    <t>31.</t>
  </si>
  <si>
    <r>
      <rPr>
        <b/>
        <sz val="12"/>
        <rFont val="Times New Roman"/>
        <family val="1"/>
      </rPr>
      <t>black (BK)</t>
    </r>
    <r>
      <rPr>
        <sz val="12"/>
        <rFont val="Times New Roman"/>
        <family val="1"/>
      </rPr>
      <t xml:space="preserve"> TN-321K o wydajności minimum 27000 standardowych stron A4 </t>
    </r>
    <r>
      <rPr>
        <b/>
        <sz val="12"/>
        <rFont val="Times New Roman"/>
        <family val="1"/>
      </rPr>
      <t>(A33K150)</t>
    </r>
  </si>
  <si>
    <r>
      <rPr>
        <b/>
        <sz val="12"/>
        <rFont val="Times New Roman"/>
        <family val="1"/>
      </rPr>
      <t>cyjan (C)</t>
    </r>
    <r>
      <rPr>
        <sz val="12"/>
        <rFont val="Times New Roman"/>
        <family val="1"/>
      </rPr>
      <t xml:space="preserve">  TN-321C o wydajności minimum 25000 standardowych stron A4 </t>
    </r>
    <r>
      <rPr>
        <b/>
        <sz val="12"/>
        <rFont val="Times New Roman"/>
        <family val="1"/>
      </rPr>
      <t>(A33K450)</t>
    </r>
  </si>
  <si>
    <r>
      <rPr>
        <b/>
        <sz val="12"/>
        <rFont val="Times New Roman"/>
        <family val="1"/>
      </rPr>
      <t>magenta (M)</t>
    </r>
    <r>
      <rPr>
        <sz val="12"/>
        <rFont val="Times New Roman"/>
        <family val="1"/>
      </rPr>
      <t xml:space="preserve"> TN-321M o wydajności minimum 25000 standardowych stron A4 </t>
    </r>
    <r>
      <rPr>
        <b/>
        <sz val="12"/>
        <rFont val="Times New Roman"/>
        <family val="1"/>
      </rPr>
      <t>(A33K350)</t>
    </r>
  </si>
  <si>
    <r>
      <rPr>
        <b/>
        <sz val="12"/>
        <rFont val="Times New Roman"/>
        <family val="1"/>
      </rPr>
      <t xml:space="preserve">yellow (Y) </t>
    </r>
    <r>
      <rPr>
        <sz val="12"/>
        <rFont val="Times New Roman"/>
        <family val="1"/>
      </rPr>
      <t xml:space="preserve">TN-321Y  o wydajności minimum 25000 standardowych stron A4 </t>
    </r>
    <r>
      <rPr>
        <b/>
        <sz val="12"/>
        <rFont val="Times New Roman"/>
        <family val="1"/>
      </rPr>
      <t>(A33K250)</t>
    </r>
  </si>
  <si>
    <r>
      <rPr>
        <b/>
        <sz val="12"/>
        <rFont val="Times New Roman"/>
        <family val="1"/>
      </rPr>
      <t>black (BK)</t>
    </r>
    <r>
      <rPr>
        <sz val="12"/>
        <rFont val="Times New Roman"/>
        <family val="1"/>
      </rPr>
      <t xml:space="preserve"> TN-312K o wydajności minimum 20000 standardowych stron A4 </t>
    </r>
    <r>
      <rPr>
        <b/>
        <sz val="12"/>
        <rFont val="Times New Roman"/>
        <family val="1"/>
      </rPr>
      <t>(8938705)</t>
    </r>
  </si>
  <si>
    <r>
      <rPr>
        <b/>
        <sz val="12"/>
        <rFont val="Times New Roman"/>
        <family val="1"/>
      </rPr>
      <t>magenta (M)</t>
    </r>
    <r>
      <rPr>
        <sz val="12"/>
        <rFont val="Times New Roman"/>
        <family val="1"/>
      </rPr>
      <t xml:space="preserve"> TN-312M o wydajności minimum 12000 standardowych stron A4 </t>
    </r>
    <r>
      <rPr>
        <b/>
        <sz val="12"/>
        <rFont val="Times New Roman"/>
        <family val="1"/>
      </rPr>
      <t>(8938707)</t>
    </r>
  </si>
  <si>
    <r>
      <rPr>
        <b/>
        <sz val="12"/>
        <rFont val="Times New Roman"/>
        <family val="1"/>
      </rPr>
      <t>yellow (Y)</t>
    </r>
    <r>
      <rPr>
        <sz val="12"/>
        <rFont val="Times New Roman"/>
        <family val="1"/>
      </rPr>
      <t xml:space="preserve"> TN-312Y  o wydajności minimum 12000 standardowych stron A4 </t>
    </r>
    <r>
      <rPr>
        <b/>
        <sz val="12"/>
        <rFont val="Times New Roman"/>
        <family val="1"/>
      </rPr>
      <t>(8938706)</t>
    </r>
  </si>
  <si>
    <t>Toner do drukarki Sharp MX 2630</t>
  </si>
  <si>
    <r>
      <rPr>
        <b/>
        <sz val="12"/>
        <rFont val="Times New Roman"/>
        <family val="1"/>
      </rPr>
      <t>black (BK</t>
    </r>
    <r>
      <rPr>
        <sz val="12"/>
        <rFont val="Times New Roman"/>
        <family val="1"/>
      </rPr>
      <t>) MX-60BTBA-BK o wydajności minimum 40000 standardowych stron A4</t>
    </r>
  </si>
  <si>
    <r>
      <rPr>
        <b/>
        <sz val="12"/>
        <rFont val="Times New Roman"/>
        <family val="1"/>
      </rPr>
      <t>yellow (Y)</t>
    </r>
    <r>
      <rPr>
        <sz val="12"/>
        <rFont val="Times New Roman"/>
        <family val="1"/>
      </rPr>
      <t xml:space="preserve"> MX-61GTY-YEA o wydajności minimum 24000 standardowych stron A4</t>
    </r>
  </si>
  <si>
    <r>
      <rPr>
        <b/>
        <sz val="12"/>
        <rFont val="Times New Roman"/>
        <family val="1"/>
      </rPr>
      <t>magenta (M)</t>
    </r>
    <r>
      <rPr>
        <sz val="12"/>
        <rFont val="Times New Roman"/>
        <family val="1"/>
      </rPr>
      <t xml:space="preserve"> MX-61GTMA-MA o wydajności mninimum 24000 standardowych stron A4</t>
    </r>
  </si>
  <si>
    <r>
      <rPr>
        <b/>
        <sz val="12"/>
        <rFont val="Times New Roman"/>
        <family val="1"/>
      </rPr>
      <t>cyjan (C)</t>
    </r>
    <r>
      <rPr>
        <sz val="12"/>
        <rFont val="Times New Roman"/>
        <family val="1"/>
      </rPr>
      <t xml:space="preserve"> MX61GTCA-CY o wydajności minimum 24000 standardowych stron A4</t>
    </r>
  </si>
  <si>
    <r>
      <t xml:space="preserve">Toner do drukarki Konica Minolta Bizhub 288 Black, TN-323 o wydajności minimum 23000 standardowych stron A4 </t>
    </r>
    <r>
      <rPr>
        <b/>
        <sz val="12"/>
        <rFont val="Times New Roman"/>
        <family val="1"/>
      </rPr>
      <t>(A87M050)</t>
    </r>
  </si>
  <si>
    <r>
      <rPr>
        <b/>
        <sz val="12"/>
        <rFont val="Times New Roman"/>
        <family val="1"/>
      </rPr>
      <t xml:space="preserve">cyjan (C) </t>
    </r>
    <r>
      <rPr>
        <sz val="12"/>
        <rFont val="Times New Roman"/>
        <family val="1"/>
      </rPr>
      <t xml:space="preserve">TN-312C o wydajności minimum 12000 standardowych stron A4 </t>
    </r>
    <r>
      <rPr>
        <b/>
        <sz val="12"/>
        <rFont val="Times New Roman"/>
        <family val="1"/>
      </rPr>
      <t>(8938708)</t>
    </r>
  </si>
  <si>
    <r>
      <t xml:space="preserve">Toner do drukarki Konica Minolta Bizhub 4702P Black,  KM TNP-53 o wydajności minimum 25000 standardowych stron A4 </t>
    </r>
    <r>
      <rPr>
        <b/>
        <sz val="12"/>
        <rFont val="Times New Roman"/>
        <family val="1"/>
      </rPr>
      <t>(AADW050)</t>
    </r>
  </si>
  <si>
    <t>Toner do drukarki Konica Minolta Bizhub C250</t>
  </si>
  <si>
    <r>
      <rPr>
        <b/>
        <sz val="12"/>
        <rFont val="Times New Roman"/>
        <family val="1"/>
      </rPr>
      <t>black (BK)</t>
    </r>
    <r>
      <rPr>
        <sz val="12"/>
        <rFont val="Times New Roman"/>
        <family val="1"/>
      </rPr>
      <t xml:space="preserve"> TN210K o wydajności minimum 20000 standardowych stron A4 zgodnie ze standardem ISO/IEC 19798</t>
    </r>
  </si>
  <si>
    <r>
      <rPr>
        <b/>
        <sz val="12"/>
        <rFont val="Times New Roman"/>
        <family val="1"/>
      </rPr>
      <t>cyjan (C)</t>
    </r>
    <r>
      <rPr>
        <sz val="12"/>
        <rFont val="Times New Roman"/>
        <family val="1"/>
      </rPr>
      <t xml:space="preserve"> TN210C o wydajności minimum 12000 standardowych stron A4 zgodnie ze standardem ISO/IEC 19798</t>
    </r>
  </si>
  <si>
    <r>
      <rPr>
        <b/>
        <sz val="12"/>
        <rFont val="Times New Roman"/>
        <family val="1"/>
      </rPr>
      <t>magenta (M)</t>
    </r>
    <r>
      <rPr>
        <sz val="12"/>
        <rFont val="Times New Roman"/>
        <family val="1"/>
      </rPr>
      <t xml:space="preserve"> TN210M o wydajności minimum 12000 standardowych stron A4 zgodnie ze standardem ISO/IEC 19798</t>
    </r>
  </si>
  <si>
    <r>
      <rPr>
        <b/>
        <sz val="12"/>
        <rFont val="Times New Roman"/>
        <family val="1"/>
      </rPr>
      <t>yellow (Y)</t>
    </r>
    <r>
      <rPr>
        <sz val="12"/>
        <rFont val="Times New Roman"/>
        <family val="1"/>
      </rPr>
      <t xml:space="preserve"> TN210Y  o wydajności minimum 12000 standardowych stron A4 zgodnie ze standardem ISO/IEC 19798</t>
    </r>
  </si>
  <si>
    <t>Cena  jednostkowa netto</t>
  </si>
  <si>
    <r>
      <t xml:space="preserve">Toner do drukarki Konica Minolta Bizhub C224 Black, TN-321K o wydajności minimum 25000 standardowych stron A4 zgodnie z normą ISO/IEC 19752 </t>
    </r>
    <r>
      <rPr>
        <b/>
        <sz val="12"/>
        <rFont val="Times New Roman"/>
        <family val="1"/>
      </rPr>
      <t xml:space="preserve">(A33K150)  </t>
    </r>
  </si>
  <si>
    <t>Toner do drukarki Konica Minolta Bizhub C227</t>
  </si>
  <si>
    <t>Toner do drukarki Konica Minolta Bizhub C300</t>
  </si>
  <si>
    <t>Bęben światłoczuły do drukarki OKI B431 (44574302)</t>
  </si>
  <si>
    <r>
      <t xml:space="preserve">Bęben światłoczuły do drukarki Lexmark MS 510 DN  Imaging Unit  </t>
    </r>
    <r>
      <rPr>
        <b/>
        <sz val="12"/>
        <rFont val="Times New Roman"/>
        <family val="1"/>
      </rPr>
      <t>(500 ZA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</si>
  <si>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>black (B)</t>
    </r>
    <r>
      <rPr>
        <sz val="12"/>
        <rFont val="Times New Roman"/>
        <family val="1"/>
      </rPr>
      <t xml:space="preserve"> o wydajności minimum 4 000 standardowych stron A4 przy 5% pokryciu zgodnie z normą ISO/IEC 19798 (</t>
    </r>
    <r>
      <rPr>
        <b/>
        <sz val="12"/>
        <rFont val="Times New Roman"/>
        <family val="1"/>
      </rPr>
      <t>CE410A-305A Black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</si>
  <si>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>cyjan (C)</t>
    </r>
    <r>
      <rPr>
        <sz val="12"/>
        <rFont val="Times New Roman"/>
        <family val="1"/>
      </rPr>
      <t xml:space="preserve"> o wydajności minimum 2.600 standardowych stron A4 przy 5% pokryciu zgodnie z normą ISO/IEC1978 (</t>
    </r>
    <r>
      <rPr>
        <b/>
        <sz val="12"/>
        <rFont val="Times New Roman"/>
        <family val="1"/>
      </rPr>
      <t>CE411A-305A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</si>
  <si>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>magenta (M)</t>
    </r>
    <r>
      <rPr>
        <sz val="12"/>
        <rFont val="Times New Roman"/>
        <family val="1"/>
      </rPr>
      <t xml:space="preserve"> o wydajności minimum 2.600 standardowych stron A4 przy 5% pokryciu zgodnie z normą ISO/IEC 19752 (</t>
    </r>
    <r>
      <rPr>
        <b/>
        <sz val="12"/>
        <rFont val="Times New Roman"/>
        <family val="1"/>
      </rPr>
      <t>CE413A-305A</t>
    </r>
    <r>
      <rPr>
        <sz val="12"/>
        <rFont val="Times New Roman"/>
        <family val="1"/>
      </rPr>
      <t>)</t>
    </r>
  </si>
  <si>
    <r>
      <t xml:space="preserve">Toner do drukarki OKI B412/B432 o wydajności minimum 7 000 standardowych stron A4 przy 5% pokryciu zgodnie z normą  ISO/IEC 19752 </t>
    </r>
    <r>
      <rPr>
        <b/>
        <sz val="12"/>
        <rFont val="Times New Roman"/>
        <family val="1"/>
      </rPr>
      <t>(45807106)</t>
    </r>
  </si>
  <si>
    <t>Bęben światłoczuły do drukarki Brother HL-L6400DW</t>
  </si>
  <si>
    <r>
      <t>Bęben światłoczuły do drukarki Brother HL-L8260CDW (</t>
    </r>
    <r>
      <rPr>
        <b/>
        <sz val="12"/>
        <rFont val="Times New Roman"/>
        <family val="1"/>
      </rPr>
      <t>DR-421CL</t>
    </r>
    <r>
      <rPr>
        <sz val="12"/>
        <rFont val="Times New Roman"/>
        <family val="1"/>
      </rPr>
      <t>)</t>
    </r>
  </si>
  <si>
    <r>
      <t xml:space="preserve">Toner do drukarki Epson Acu Laser M 2300, C13S050585  o wydajności minimum 3000 standardowych stron A4 </t>
    </r>
    <r>
      <rPr>
        <b/>
        <sz val="12"/>
        <rFont val="Times New Roman"/>
        <family val="1"/>
      </rPr>
      <t xml:space="preserve">  </t>
    </r>
  </si>
  <si>
    <t>Taśma barwiąca do drukarki OKI 321 black o wydajności minimum  3 mln znaków</t>
  </si>
  <si>
    <t>Taśma barwiąca do drukarki OKI 321 black wydajności minimum  3 mln znaków</t>
  </si>
  <si>
    <r>
      <rPr>
        <b/>
        <sz val="12"/>
        <rFont val="Times New Roman"/>
        <family val="1"/>
      </rPr>
      <t xml:space="preserve">yellow (Y) </t>
    </r>
    <r>
      <rPr>
        <sz val="12"/>
        <rFont val="Times New Roman"/>
        <family val="1"/>
      </rPr>
      <t>o wydajności minimum 2.600 standardowych stron A4 przy 5% pokryciu zgodnie z normą ISO/IEC 19798 (</t>
    </r>
    <r>
      <rPr>
        <b/>
        <sz val="12"/>
        <rFont val="Times New Roman"/>
        <family val="1"/>
      </rPr>
      <t>CE412A-305A</t>
    </r>
    <r>
      <rPr>
        <sz val="12"/>
        <rFont val="Times New Roman"/>
        <family val="1"/>
      </rPr>
      <t>)</t>
    </r>
  </si>
  <si>
    <t>Bęben  do drukarki Panasonic KX-MB2061, KX-FAd412E</t>
  </si>
  <si>
    <r>
      <t xml:space="preserve">Bęben światłoczuły do drukarki Lexmark MS 510 DN  500ZA, 500Z  Imaging Unit o wydajności minimum 60000 stron przy 5% pokryciu strony A4 </t>
    </r>
    <r>
      <rPr>
        <b/>
        <sz val="12"/>
        <rFont val="Times New Roman"/>
        <family val="1"/>
      </rPr>
      <t>(50F0Z00)</t>
    </r>
  </si>
  <si>
    <r>
      <t xml:space="preserve">Bęben światłoczuły do drukarki OKI B431 o wydajności minimum 25000 stron </t>
    </r>
    <r>
      <rPr>
        <b/>
        <sz val="12"/>
        <rFont val="Times New Roman"/>
        <family val="1"/>
      </rPr>
      <t>(44574302)</t>
    </r>
  </si>
  <si>
    <r>
      <t xml:space="preserve">Bęben  do drukarki Panasonic KX-MB2061, KX-FAd412E o  wydajności minimum 6000 stron 
</t>
    </r>
    <r>
      <rPr>
        <b/>
        <sz val="12"/>
        <rFont val="Times New Roman"/>
        <family val="1"/>
      </rPr>
      <t>(KX-FAD412E)</t>
    </r>
  </si>
  <si>
    <r>
      <rPr>
        <b/>
        <sz val="12"/>
        <rFont val="Times New Roman"/>
        <family val="1"/>
      </rPr>
      <t>black (B)</t>
    </r>
    <r>
      <rPr>
        <sz val="12"/>
        <rFont val="Times New Roman"/>
        <family val="1"/>
      </rPr>
      <t xml:space="preserve"> o wydajności minimum 4000 standardowych stron A4 przy 5% pokryciu zgodnie z normą ISO/IEC 19798 (</t>
    </r>
    <r>
      <rPr>
        <b/>
        <sz val="12"/>
        <rFont val="Times New Roman"/>
        <family val="1"/>
      </rPr>
      <t>CE410A-305A Black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</si>
  <si>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>yellow (Y)</t>
    </r>
    <r>
      <rPr>
        <sz val="12"/>
        <rFont val="Times New Roman"/>
        <family val="1"/>
      </rPr>
      <t xml:space="preserve"> o wydajności minimum 2600 standardowych stron A4 przy 5% pokryciu zgodnie z normą ISO/IEC 19798 (</t>
    </r>
    <r>
      <rPr>
        <b/>
        <sz val="12"/>
        <rFont val="Times New Roman"/>
        <family val="1"/>
      </rPr>
      <t>CE412A-305A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</si>
  <si>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>cyjan (C)</t>
    </r>
    <r>
      <rPr>
        <sz val="12"/>
        <rFont val="Times New Roman"/>
        <family val="1"/>
      </rPr>
      <t xml:space="preserve"> o wydajności minimum 2600 standardowych stron A4 przy 5% pokryciu zgodnie z normą ISO/IEC1978 (</t>
    </r>
    <r>
      <rPr>
        <b/>
        <sz val="12"/>
        <rFont val="Times New Roman"/>
        <family val="1"/>
      </rPr>
      <t>CE411A-305A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</si>
  <si>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>magenta (M)</t>
    </r>
    <r>
      <rPr>
        <sz val="12"/>
        <rFont val="Times New Roman"/>
        <family val="1"/>
      </rPr>
      <t xml:space="preserve"> o wydajności minimum 2600 standardowych stron A4 przy 5% pokryciu zgodnie z normą ISO/IEC 19752 (</t>
    </r>
    <r>
      <rPr>
        <b/>
        <sz val="12"/>
        <rFont val="Times New Roman"/>
        <family val="1"/>
      </rPr>
      <t>CE413A-305A</t>
    </r>
    <r>
      <rPr>
        <sz val="12"/>
        <rFont val="Times New Roman"/>
        <family val="1"/>
      </rPr>
      <t>)</t>
    </r>
  </si>
  <si>
    <r>
      <t xml:space="preserve">Toner do drukarki OKI B412/B432 o wydajności minimum 7000 standardowych stron A4 przy 5% pokryciu zgodnie z normą  ISO/IEC 19752 </t>
    </r>
    <r>
      <rPr>
        <b/>
        <sz val="12"/>
        <rFont val="Times New Roman"/>
        <family val="1"/>
      </rPr>
      <t>(45807106)</t>
    </r>
  </si>
  <si>
    <r>
      <t xml:space="preserve">Toner do drukarki Brother HL-L6400DW  o wydajności minimum 20000 standardowych stron A4 przy 5% pokryciu zgodnie z normą ISO/IEC 19798 </t>
    </r>
    <r>
      <rPr>
        <b/>
        <sz val="12"/>
        <rFont val="Times New Roman"/>
        <family val="1"/>
      </rPr>
      <t>(TN-3520)</t>
    </r>
  </si>
  <si>
    <t>Bęben światłoczuły do drukarki Brother HL-L6400DW, DR-3400 o wydajności minimum 50000 stron A4</t>
  </si>
  <si>
    <t>Toner do drukarki Brother  MFC-L2712 DN, TN-2421 o wydajności minimum 3000 standardowych stron A4 zgodnie z normą ISO/IEC 19753</t>
  </si>
  <si>
    <r>
      <t>Toner do faksu Samsung Multifunction Xpress M2675FN, MLT-D116L o wydajności minimum 3000 standardowych stron A4 zgodnie z normą ISO/IEC 19752</t>
    </r>
    <r>
      <rPr>
        <b/>
        <sz val="12"/>
        <rFont val="Times New Roman"/>
        <family val="1"/>
      </rPr>
      <t xml:space="preserve"> (SU828A)</t>
    </r>
  </si>
  <si>
    <t>Razem wartość netto</t>
  </si>
  <si>
    <t>Wartość brutto (wartość netto+23% VAT) 
(wartość ta zostanie przyjeta do porównania ofert i należy ją przenieść do "Formularza Oferty")</t>
  </si>
  <si>
    <t>¹Ceny należy podać w PLN z dokłądnością jedynie do dwóch miejsc po przecinku(co do grosza zgodnie z polskim systemem płatniczym), dokonując ewentualnych zaokrągleń według zasady matematycznej, iż końcówki poniżej 0,5 grosza i powyżej 0,5 grosza zaokragla się do 1 grosza.</t>
  </si>
  <si>
    <t>……………………………………………...
/podpis/y, pieczątki osoby/osób upoważnionych do reprezentowania Wykonawcy</t>
  </si>
  <si>
    <t>Wartość netto¹
(kol.4xkol.5)</t>
  </si>
  <si>
    <t>WAG.2710.0085.2022</t>
  </si>
  <si>
    <t>Formularz cenowy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</si>
</sst>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[$-415]d\ mmmm\ yyyy"/>
  </numFmts>
  <fonts count="43"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\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sz val="11"/>
      <color indexed="17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sz val="18"/>
      <color indexed="54"/>
      <name val="Calibri Light"/>
      <family val="2"/>
    </font>
    <font>
      <sz val="11"/>
      <color indexed="20"/>
      <name val="Times New Roman"/>
      <family val="2"/>
    </font>
    <font>
      <sz val="9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sz val="11"/>
      <color rgb="FF0061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  <font>
      <sz val="18"/>
      <color theme="3"/>
      <name val="Calibri Light"/>
      <family val="2"/>
    </font>
    <font>
      <sz val="11"/>
      <color rgb="FF9C0006"/>
      <name val="Times New Roman"/>
      <family val="2"/>
    </font>
    <font>
      <sz val="9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51" applyFont="1">
      <alignment/>
      <protection/>
    </xf>
    <xf numFmtId="0" fontId="1" fillId="0" borderId="0" xfId="51" applyFont="1" applyAlignment="1">
      <alignment horizontal="center"/>
      <protection/>
    </xf>
    <xf numFmtId="2" fontId="1" fillId="0" borderId="0" xfId="51" applyNumberFormat="1" applyFont="1" applyAlignment="1">
      <alignment horizontal="right"/>
      <protection/>
    </xf>
    <xf numFmtId="2" fontId="2" fillId="0" borderId="0" xfId="51" applyNumberFormat="1" applyFont="1" applyAlignment="1">
      <alignment horizontal="right"/>
      <protection/>
    </xf>
    <xf numFmtId="0" fontId="3" fillId="0" borderId="0" xfId="51" applyFont="1" applyAlignment="1">
      <alignment horizontal="center"/>
      <protection/>
    </xf>
    <xf numFmtId="2" fontId="4" fillId="0" borderId="0" xfId="51" applyNumberFormat="1" applyFont="1" applyAlignment="1">
      <alignment horizontal="right"/>
      <protection/>
    </xf>
    <xf numFmtId="0" fontId="1" fillId="0" borderId="0" xfId="51" applyFont="1" applyBorder="1" applyAlignment="1">
      <alignment vertical="center" wrapText="1"/>
      <protection/>
    </xf>
    <xf numFmtId="0" fontId="2" fillId="0" borderId="0" xfId="51" applyFont="1" applyBorder="1" applyAlignment="1">
      <alignment vertical="center" wrapText="1"/>
      <protection/>
    </xf>
    <xf numFmtId="0" fontId="1" fillId="0" borderId="0" xfId="51" applyFont="1" applyBorder="1" applyAlignment="1">
      <alignment vertical="center"/>
      <protection/>
    </xf>
    <xf numFmtId="0" fontId="2" fillId="0" borderId="0" xfId="51" applyFont="1" applyBorder="1" applyAlignment="1">
      <alignment vertical="center"/>
      <protection/>
    </xf>
    <xf numFmtId="0" fontId="0" fillId="0" borderId="0" xfId="51" applyFont="1" applyAlignment="1">
      <alignment horizontal="center"/>
      <protection/>
    </xf>
    <xf numFmtId="0" fontId="2" fillId="0" borderId="0" xfId="51" applyFont="1" applyBorder="1" applyAlignment="1">
      <alignment horizontal="center"/>
      <protection/>
    </xf>
    <xf numFmtId="2" fontId="2" fillId="0" borderId="0" xfId="51" applyNumberFormat="1" applyFont="1" applyBorder="1" applyAlignment="1">
      <alignment horizontal="right"/>
      <protection/>
    </xf>
    <xf numFmtId="0" fontId="5" fillId="33" borderId="10" xfId="51" applyFont="1" applyFill="1" applyBorder="1" applyAlignment="1">
      <alignment horizontal="center" vertical="center"/>
      <protection/>
    </xf>
    <xf numFmtId="0" fontId="5" fillId="33" borderId="11" xfId="51" applyFont="1" applyFill="1" applyBorder="1" applyAlignment="1">
      <alignment horizontal="center" vertical="center" wrapText="1"/>
      <protection/>
    </xf>
    <xf numFmtId="0" fontId="5" fillId="33" borderId="12" xfId="51" applyFont="1" applyFill="1" applyBorder="1" applyAlignment="1">
      <alignment horizontal="center" vertical="center" wrapText="1"/>
      <protection/>
    </xf>
    <xf numFmtId="2" fontId="5" fillId="33" borderId="12" xfId="51" applyNumberFormat="1" applyFont="1" applyFill="1" applyBorder="1" applyAlignment="1">
      <alignment horizontal="center" vertical="center" wrapText="1"/>
      <protection/>
    </xf>
    <xf numFmtId="0" fontId="1" fillId="0" borderId="13" xfId="51" applyFont="1" applyFill="1" applyBorder="1" applyAlignment="1">
      <alignment horizontal="center" vertical="center"/>
      <protection/>
    </xf>
    <xf numFmtId="0" fontId="1" fillId="0" borderId="10" xfId="51" applyFont="1" applyBorder="1" applyAlignment="1">
      <alignment horizontal="center" vertical="center"/>
      <protection/>
    </xf>
    <xf numFmtId="0" fontId="1" fillId="0" borderId="10" xfId="51" applyFont="1" applyFill="1" applyBorder="1" applyAlignment="1">
      <alignment horizontal="center" vertical="center"/>
      <protection/>
    </xf>
    <xf numFmtId="164" fontId="1" fillId="0" borderId="10" xfId="51" applyNumberFormat="1" applyFont="1" applyBorder="1" applyAlignment="1">
      <alignment horizontal="right" vertical="center"/>
      <protection/>
    </xf>
    <xf numFmtId="164" fontId="1" fillId="34" borderId="10" xfId="51" applyNumberFormat="1" applyFont="1" applyFill="1" applyBorder="1" applyAlignment="1">
      <alignment horizontal="right" vertical="center"/>
      <protection/>
    </xf>
    <xf numFmtId="0" fontId="1" fillId="0" borderId="14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35" borderId="13" xfId="51" applyFont="1" applyFill="1" applyBorder="1" applyAlignment="1">
      <alignment horizontal="center" vertical="center"/>
      <protection/>
    </xf>
    <xf numFmtId="0" fontId="1" fillId="35" borderId="10" xfId="51" applyFont="1" applyFill="1" applyBorder="1" applyAlignment="1">
      <alignment horizontal="center" vertical="center"/>
      <protection/>
    </xf>
    <xf numFmtId="164" fontId="1" fillId="35" borderId="10" xfId="51" applyNumberFormat="1" applyFont="1" applyFill="1" applyBorder="1" applyAlignment="1">
      <alignment horizontal="center" vertical="center"/>
      <protection/>
    </xf>
    <xf numFmtId="0" fontId="1" fillId="0" borderId="10" xfId="51" applyFont="1" applyBorder="1" applyAlignment="1">
      <alignment vertical="center" wrapText="1"/>
      <protection/>
    </xf>
    <xf numFmtId="164" fontId="1" fillId="0" borderId="10" xfId="51" applyNumberFormat="1" applyFont="1" applyFill="1" applyBorder="1" applyAlignment="1">
      <alignment horizontal="center" vertical="center"/>
      <protection/>
    </xf>
    <xf numFmtId="164" fontId="1" fillId="34" borderId="12" xfId="51" applyNumberFormat="1" applyFont="1" applyFill="1" applyBorder="1" applyAlignment="1">
      <alignment horizontal="right" vertical="center"/>
      <protection/>
    </xf>
    <xf numFmtId="0" fontId="1" fillId="0" borderId="12" xfId="51" applyFont="1" applyFill="1" applyBorder="1" applyAlignment="1">
      <alignment horizontal="center" vertical="center"/>
      <protection/>
    </xf>
    <xf numFmtId="0" fontId="1" fillId="35" borderId="15" xfId="51" applyFont="1" applyFill="1" applyBorder="1" applyAlignment="1">
      <alignment horizontal="center" vertical="center"/>
      <protection/>
    </xf>
    <xf numFmtId="0" fontId="5" fillId="34" borderId="10" xfId="51" applyFont="1" applyFill="1" applyBorder="1" applyAlignment="1">
      <alignment horizontal="left" vertical="center" wrapText="1"/>
      <protection/>
    </xf>
    <xf numFmtId="0" fontId="1" fillId="34" borderId="16" xfId="51" applyFont="1" applyFill="1" applyBorder="1" applyAlignment="1">
      <alignment horizontal="center" vertical="center"/>
      <protection/>
    </xf>
    <xf numFmtId="164" fontId="1" fillId="0" borderId="16" xfId="51" applyNumberFormat="1" applyFont="1" applyBorder="1" applyAlignment="1">
      <alignment horizontal="right" vertical="center"/>
      <protection/>
    </xf>
    <xf numFmtId="164" fontId="1" fillId="34" borderId="16" xfId="51" applyNumberFormat="1" applyFont="1" applyFill="1" applyBorder="1" applyAlignment="1">
      <alignment horizontal="right" vertical="center"/>
      <protection/>
    </xf>
    <xf numFmtId="164" fontId="1" fillId="0" borderId="10" xfId="0" applyNumberFormat="1" applyFont="1" applyFill="1" applyBorder="1" applyAlignment="1">
      <alignment horizontal="right" vertical="center"/>
    </xf>
    <xf numFmtId="164" fontId="1" fillId="0" borderId="10" xfId="51" applyNumberFormat="1" applyFont="1" applyFill="1" applyBorder="1" applyAlignment="1">
      <alignment horizontal="right" vertical="center"/>
      <protection/>
    </xf>
    <xf numFmtId="0" fontId="1" fillId="0" borderId="17" xfId="51" applyFont="1" applyFill="1" applyBorder="1" applyAlignment="1">
      <alignment horizontal="center" vertical="center"/>
      <protection/>
    </xf>
    <xf numFmtId="0" fontId="1" fillId="0" borderId="12" xfId="51" applyFont="1" applyBorder="1" applyAlignment="1">
      <alignment horizontal="center" vertical="center"/>
      <protection/>
    </xf>
    <xf numFmtId="0" fontId="1" fillId="0" borderId="12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right" vertical="center"/>
    </xf>
    <xf numFmtId="0" fontId="1" fillId="36" borderId="10" xfId="51" applyFont="1" applyFill="1" applyBorder="1" applyAlignment="1">
      <alignment horizontal="center" vertical="center"/>
      <protection/>
    </xf>
    <xf numFmtId="0" fontId="1" fillId="35" borderId="10" xfId="0" applyFont="1" applyFill="1" applyBorder="1" applyAlignment="1">
      <alignment horizontal="center" vertical="center"/>
    </xf>
    <xf numFmtId="164" fontId="1" fillId="35" borderId="10" xfId="0" applyNumberFormat="1" applyFont="1" applyFill="1" applyBorder="1" applyAlignment="1">
      <alignment horizontal="center" vertical="center"/>
    </xf>
    <xf numFmtId="0" fontId="1" fillId="0" borderId="16" xfId="51" applyFont="1" applyFill="1" applyBorder="1" applyAlignment="1">
      <alignment horizontal="center" vertical="center"/>
      <protection/>
    </xf>
    <xf numFmtId="0" fontId="1" fillId="0" borderId="16" xfId="51" applyFont="1" applyBorder="1" applyAlignment="1">
      <alignment horizontal="center" vertical="center"/>
      <protection/>
    </xf>
    <xf numFmtId="0" fontId="1" fillId="0" borderId="16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right" vertical="center"/>
    </xf>
    <xf numFmtId="164" fontId="1" fillId="34" borderId="18" xfId="51" applyNumberFormat="1" applyFont="1" applyFill="1" applyBorder="1" applyAlignment="1">
      <alignment horizontal="right" vertical="center"/>
      <protection/>
    </xf>
    <xf numFmtId="0" fontId="1" fillId="36" borderId="10" xfId="0" applyFont="1" applyFill="1" applyBorder="1" applyAlignment="1">
      <alignment horizontal="center" vertical="center"/>
    </xf>
    <xf numFmtId="164" fontId="1" fillId="36" borderId="10" xfId="0" applyNumberFormat="1" applyFont="1" applyFill="1" applyBorder="1" applyAlignment="1">
      <alignment horizontal="center" vertical="center"/>
    </xf>
    <xf numFmtId="164" fontId="1" fillId="36" borderId="10" xfId="51" applyNumberFormat="1" applyFont="1" applyFill="1" applyBorder="1" applyAlignment="1">
      <alignment horizontal="center" vertical="center"/>
      <protection/>
    </xf>
    <xf numFmtId="0" fontId="5" fillId="0" borderId="10" xfId="5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36" borderId="12" xfId="51" applyFont="1" applyFill="1" applyBorder="1" applyAlignment="1">
      <alignment horizontal="center" vertical="center"/>
      <protection/>
    </xf>
    <xf numFmtId="0" fontId="1" fillId="34" borderId="10" xfId="51" applyFont="1" applyFill="1" applyBorder="1" applyAlignment="1">
      <alignment horizontal="center" vertical="center"/>
      <protection/>
    </xf>
    <xf numFmtId="0" fontId="1" fillId="34" borderId="11" xfId="51" applyFont="1" applyFill="1" applyBorder="1" applyAlignment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/>
    </xf>
    <xf numFmtId="164" fontId="1" fillId="34" borderId="10" xfId="0" applyNumberFormat="1" applyFont="1" applyFill="1" applyBorder="1" applyAlignment="1">
      <alignment horizontal="right" vertical="center"/>
    </xf>
    <xf numFmtId="0" fontId="1" fillId="34" borderId="19" xfId="51" applyFont="1" applyFill="1" applyBorder="1" applyAlignment="1">
      <alignment horizontal="left" vertical="center" wrapText="1"/>
      <protection/>
    </xf>
    <xf numFmtId="0" fontId="1" fillId="34" borderId="19" xfId="51" applyFont="1" applyFill="1" applyBorder="1" applyAlignment="1">
      <alignment horizontal="center" vertical="center"/>
      <protection/>
    </xf>
    <xf numFmtId="0" fontId="1" fillId="34" borderId="16" xfId="51" applyFont="1" applyFill="1" applyBorder="1" applyAlignment="1">
      <alignment horizontal="left" vertical="center" wrapText="1"/>
      <protection/>
    </xf>
    <xf numFmtId="0" fontId="1" fillId="36" borderId="16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vertical="center"/>
    </xf>
    <xf numFmtId="0" fontId="1" fillId="36" borderId="20" xfId="51" applyFont="1" applyFill="1" applyBorder="1" applyAlignment="1">
      <alignment horizontal="center" vertical="center"/>
      <protection/>
    </xf>
    <xf numFmtId="164" fontId="1" fillId="36" borderId="16" xfId="0" applyNumberFormat="1" applyFont="1" applyFill="1" applyBorder="1" applyAlignment="1">
      <alignment horizontal="center" vertical="center"/>
    </xf>
    <xf numFmtId="164" fontId="1" fillId="36" borderId="16" xfId="51" applyNumberFormat="1" applyFont="1" applyFill="1" applyBorder="1" applyAlignment="1">
      <alignment horizontal="center" vertical="center"/>
      <protection/>
    </xf>
    <xf numFmtId="0" fontId="1" fillId="0" borderId="20" xfId="51" applyFont="1" applyBorder="1" applyAlignment="1">
      <alignment horizontal="center" vertical="center"/>
      <protection/>
    </xf>
    <xf numFmtId="0" fontId="1" fillId="33" borderId="21" xfId="51" applyFont="1" applyFill="1" applyBorder="1" applyAlignment="1">
      <alignment horizontal="center" vertical="center"/>
      <protection/>
    </xf>
    <xf numFmtId="0" fontId="5" fillId="33" borderId="16" xfId="51" applyFont="1" applyFill="1" applyBorder="1" applyAlignment="1">
      <alignment vertical="center"/>
      <protection/>
    </xf>
    <xf numFmtId="0" fontId="1" fillId="33" borderId="20" xfId="51" applyFont="1" applyFill="1" applyBorder="1" applyAlignment="1">
      <alignment vertical="center"/>
      <protection/>
    </xf>
    <xf numFmtId="0" fontId="1" fillId="33" borderId="16" xfId="51" applyFont="1" applyFill="1" applyBorder="1" applyAlignment="1">
      <alignment horizontal="center" vertical="center"/>
      <protection/>
    </xf>
    <xf numFmtId="2" fontId="1" fillId="33" borderId="16" xfId="51" applyNumberFormat="1" applyFont="1" applyFill="1" applyBorder="1" applyAlignment="1">
      <alignment horizontal="right" vertical="center"/>
      <protection/>
    </xf>
    <xf numFmtId="164" fontId="5" fillId="33" borderId="16" xfId="51" applyNumberFormat="1" applyFont="1" applyFill="1" applyBorder="1" applyAlignment="1">
      <alignment horizontal="right" vertical="center"/>
      <protection/>
    </xf>
    <xf numFmtId="0" fontId="2" fillId="0" borderId="0" xfId="51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1" fillId="0" borderId="0" xfId="51" applyFont="1" applyBorder="1" applyAlignment="1">
      <alignment horizontal="center"/>
      <protection/>
    </xf>
    <xf numFmtId="2" fontId="1" fillId="0" borderId="0" xfId="51" applyNumberFormat="1" applyFont="1" applyBorder="1" applyAlignment="1">
      <alignment horizontal="right"/>
      <protection/>
    </xf>
    <xf numFmtId="0" fontId="3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vertical="center" wrapText="1"/>
    </xf>
    <xf numFmtId="0" fontId="1" fillId="34" borderId="10" xfId="51" applyFont="1" applyFill="1" applyBorder="1" applyAlignment="1">
      <alignment vertical="center" wrapText="1"/>
      <protection/>
    </xf>
    <xf numFmtId="0" fontId="5" fillId="35" borderId="10" xfId="51" applyFont="1" applyFill="1" applyBorder="1" applyAlignment="1">
      <alignment vertical="center" wrapText="1"/>
      <protection/>
    </xf>
    <xf numFmtId="0" fontId="3" fillId="35" borderId="10" xfId="0" applyFont="1" applyFill="1" applyBorder="1" applyAlignment="1">
      <alignment horizontal="center" vertical="center"/>
    </xf>
    <xf numFmtId="2" fontId="3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vertical="center"/>
    </xf>
    <xf numFmtId="0" fontId="3" fillId="35" borderId="22" xfId="0" applyFont="1" applyFill="1" applyBorder="1" applyAlignment="1">
      <alignment horizontal="center" vertical="center"/>
    </xf>
    <xf numFmtId="2" fontId="3" fillId="35" borderId="22" xfId="0" applyNumberFormat="1" applyFont="1" applyFill="1" applyBorder="1" applyAlignment="1">
      <alignment horizontal="center" vertical="center"/>
    </xf>
    <xf numFmtId="0" fontId="5" fillId="34" borderId="12" xfId="51" applyFont="1" applyFill="1" applyBorder="1" applyAlignment="1">
      <alignment horizontal="left" vertical="center" wrapText="1"/>
      <protection/>
    </xf>
    <xf numFmtId="0" fontId="1" fillId="0" borderId="10" xfId="0" applyFont="1" applyBorder="1" applyAlignment="1">
      <alignment vertical="center" wrapText="1"/>
    </xf>
    <xf numFmtId="0" fontId="1" fillId="35" borderId="10" xfId="0" applyFont="1" applyFill="1" applyBorder="1" applyAlignment="1">
      <alignment vertical="center"/>
    </xf>
    <xf numFmtId="0" fontId="5" fillId="34" borderId="16" xfId="51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1" fillId="36" borderId="10" xfId="51" applyFont="1" applyFill="1" applyBorder="1" applyAlignment="1">
      <alignment horizontal="left" vertical="center" wrapText="1"/>
      <protection/>
    </xf>
    <xf numFmtId="0" fontId="1" fillId="0" borderId="10" xfId="51" applyFont="1" applyFill="1" applyBorder="1" applyAlignment="1">
      <alignment horizontal="left" vertical="center" wrapText="1"/>
      <protection/>
    </xf>
    <xf numFmtId="0" fontId="1" fillId="34" borderId="10" xfId="51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vertical="center"/>
    </xf>
    <xf numFmtId="0" fontId="1" fillId="36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51" applyFont="1" applyBorder="1" applyAlignment="1">
      <alignment vertical="center" wrapText="1"/>
      <protection/>
    </xf>
    <xf numFmtId="0" fontId="1" fillId="0" borderId="10" xfId="0" applyFont="1" applyFill="1" applyBorder="1" applyAlignment="1">
      <alignment horizontal="left" vertical="center"/>
    </xf>
    <xf numFmtId="0" fontId="1" fillId="0" borderId="19" xfId="51" applyFont="1" applyFill="1" applyBorder="1" applyAlignment="1">
      <alignment horizontal="left" vertical="center" wrapText="1"/>
      <protection/>
    </xf>
    <xf numFmtId="0" fontId="1" fillId="0" borderId="16" xfId="51" applyFont="1" applyFill="1" applyBorder="1" applyAlignment="1">
      <alignment horizontal="left" vertical="center" wrapText="1"/>
      <protection/>
    </xf>
    <xf numFmtId="0" fontId="1" fillId="0" borderId="11" xfId="51" applyFont="1" applyFill="1" applyBorder="1" applyAlignment="1">
      <alignment horizontal="left" vertical="center" wrapText="1"/>
      <protection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43" fontId="1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3" fontId="1" fillId="0" borderId="10" xfId="0" applyNumberFormat="1" applyFont="1" applyFill="1" applyBorder="1" applyAlignment="1">
      <alignment horizontal="center" vertical="center" wrapText="1"/>
    </xf>
    <xf numFmtId="0" fontId="1" fillId="37" borderId="10" xfId="51" applyFont="1" applyFill="1" applyBorder="1" applyAlignment="1">
      <alignment horizontal="center" vertical="center"/>
      <protection/>
    </xf>
    <xf numFmtId="0" fontId="1" fillId="38" borderId="12" xfId="51" applyFont="1" applyFill="1" applyBorder="1" applyAlignment="1">
      <alignment horizontal="center" vertical="center"/>
      <protection/>
    </xf>
    <xf numFmtId="0" fontId="1" fillId="38" borderId="10" xfId="0" applyFont="1" applyFill="1" applyBorder="1" applyAlignment="1">
      <alignment vertical="center" wrapText="1"/>
    </xf>
    <xf numFmtId="0" fontId="1" fillId="38" borderId="10" xfId="51" applyFont="1" applyFill="1" applyBorder="1" applyAlignment="1">
      <alignment horizontal="center" vertical="center"/>
      <protection/>
    </xf>
    <xf numFmtId="0" fontId="1" fillId="38" borderId="10" xfId="0" applyFont="1" applyFill="1" applyBorder="1" applyAlignment="1">
      <alignment horizontal="center" vertical="center"/>
    </xf>
    <xf numFmtId="164" fontId="1" fillId="38" borderId="10" xfId="0" applyNumberFormat="1" applyFont="1" applyFill="1" applyBorder="1" applyAlignment="1">
      <alignment horizontal="center" vertical="center"/>
    </xf>
    <xf numFmtId="164" fontId="1" fillId="38" borderId="10" xfId="51" applyNumberFormat="1" applyFont="1" applyFill="1" applyBorder="1" applyAlignment="1">
      <alignment horizontal="center" vertical="center"/>
      <protection/>
    </xf>
    <xf numFmtId="0" fontId="1" fillId="35" borderId="10" xfId="51" applyFont="1" applyFill="1" applyBorder="1" applyAlignment="1">
      <alignment vertical="center" wrapText="1"/>
      <protection/>
    </xf>
    <xf numFmtId="43" fontId="1" fillId="0" borderId="10" xfId="51" applyNumberFormat="1" applyFont="1" applyFill="1" applyBorder="1" applyAlignment="1">
      <alignment horizontal="right" vertical="center"/>
      <protection/>
    </xf>
    <xf numFmtId="2" fontId="1" fillId="35" borderId="10" xfId="0" applyNumberFormat="1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2" fontId="1" fillId="35" borderId="22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0" xfId="51" applyFont="1" applyBorder="1" applyAlignment="1">
      <alignment horizontal="center" vertical="center" wrapText="1"/>
      <protection/>
    </xf>
    <xf numFmtId="0" fontId="1" fillId="39" borderId="22" xfId="51" applyFont="1" applyFill="1" applyBorder="1" applyAlignment="1">
      <alignment vertical="top" wrapText="1"/>
      <protection/>
    </xf>
    <xf numFmtId="0" fontId="0" fillId="0" borderId="0" xfId="0" applyAlignment="1">
      <alignment horizontal="left"/>
    </xf>
    <xf numFmtId="0" fontId="1" fillId="40" borderId="13" xfId="51" applyFont="1" applyFill="1" applyBorder="1" applyAlignment="1">
      <alignment horizontal="center" vertical="center"/>
      <protection/>
    </xf>
    <xf numFmtId="0" fontId="1" fillId="40" borderId="10" xfId="0" applyFont="1" applyFill="1" applyBorder="1" applyAlignment="1">
      <alignment horizontal="center" vertical="center"/>
    </xf>
    <xf numFmtId="0" fontId="1" fillId="40" borderId="10" xfId="51" applyFont="1" applyFill="1" applyBorder="1" applyAlignment="1">
      <alignment horizontal="center" vertical="center"/>
      <protection/>
    </xf>
    <xf numFmtId="0" fontId="1" fillId="41" borderId="10" xfId="51" applyFont="1" applyFill="1" applyBorder="1" applyAlignment="1">
      <alignment horizontal="center" vertical="center"/>
      <protection/>
    </xf>
    <xf numFmtId="0" fontId="1" fillId="42" borderId="10" xfId="51" applyFont="1" applyFill="1" applyBorder="1" applyAlignment="1">
      <alignment vertical="center" wrapText="1"/>
      <protection/>
    </xf>
    <xf numFmtId="0" fontId="3" fillId="0" borderId="0" xfId="0" applyFont="1" applyAlignment="1">
      <alignment vertical="top" wrapText="1"/>
    </xf>
    <xf numFmtId="164" fontId="1" fillId="0" borderId="22" xfId="51" applyNumberFormat="1" applyFont="1" applyBorder="1" applyAlignment="1" applyProtection="1">
      <alignment vertical="center"/>
      <protection locked="0"/>
    </xf>
    <xf numFmtId="164" fontId="1" fillId="0" borderId="16" xfId="0" applyNumberFormat="1" applyFont="1" applyFill="1" applyBorder="1" applyAlignment="1" applyProtection="1">
      <alignment horizontal="right" vertical="center"/>
      <protection locked="0"/>
    </xf>
    <xf numFmtId="164" fontId="1" fillId="0" borderId="10" xfId="0" applyNumberFormat="1" applyFont="1" applyBorder="1" applyAlignment="1" applyProtection="1">
      <alignment horizontal="right" vertical="center"/>
      <protection locked="0"/>
    </xf>
    <xf numFmtId="43" fontId="1" fillId="0" borderId="10" xfId="0" applyNumberFormat="1" applyFont="1" applyFill="1" applyBorder="1" applyAlignment="1" applyProtection="1">
      <alignment horizontal="center" vertical="center"/>
      <protection locked="0"/>
    </xf>
    <xf numFmtId="164" fontId="1" fillId="0" borderId="16" xfId="0" applyNumberFormat="1" applyFont="1" applyBorder="1" applyAlignment="1" applyProtection="1">
      <alignment horizontal="right" vertical="center"/>
      <protection locked="0"/>
    </xf>
    <xf numFmtId="164" fontId="1" fillId="0" borderId="10" xfId="51" applyNumberFormat="1" applyFont="1" applyBorder="1" applyAlignment="1" applyProtection="1">
      <alignment horizontal="right" vertical="center"/>
      <protection locked="0"/>
    </xf>
    <xf numFmtId="164" fontId="1" fillId="0" borderId="13" xfId="51" applyNumberFormat="1" applyFont="1" applyBorder="1" applyAlignment="1" applyProtection="1">
      <alignment horizontal="right" vertical="center"/>
      <protection locked="0"/>
    </xf>
    <xf numFmtId="164" fontId="1" fillId="0" borderId="12" xfId="0" applyNumberFormat="1" applyFont="1" applyBorder="1" applyAlignment="1" applyProtection="1">
      <alignment horizontal="right" vertical="center"/>
      <protection locked="0"/>
    </xf>
    <xf numFmtId="0" fontId="5" fillId="33" borderId="12" xfId="51" applyFont="1" applyFill="1" applyBorder="1" applyAlignment="1" applyProtection="1">
      <alignment horizontal="center" vertical="center"/>
      <protection/>
    </xf>
    <xf numFmtId="0" fontId="5" fillId="33" borderId="11" xfId="51" applyFont="1" applyFill="1" applyBorder="1" applyAlignment="1" applyProtection="1">
      <alignment horizontal="center" vertical="center" wrapText="1"/>
      <protection/>
    </xf>
    <xf numFmtId="0" fontId="5" fillId="33" borderId="12" xfId="51" applyFont="1" applyFill="1" applyBorder="1" applyAlignment="1" applyProtection="1">
      <alignment horizontal="center" vertical="center" wrapText="1"/>
      <protection/>
    </xf>
    <xf numFmtId="2" fontId="5" fillId="33" borderId="12" xfId="51" applyNumberFormat="1" applyFont="1" applyFill="1" applyBorder="1" applyAlignment="1" applyProtection="1">
      <alignment horizontal="center" vertical="center" wrapText="1"/>
      <protection/>
    </xf>
    <xf numFmtId="0" fontId="5" fillId="33" borderId="22" xfId="51" applyFont="1" applyFill="1" applyBorder="1" applyAlignment="1" applyProtection="1">
      <alignment horizontal="center" vertical="center"/>
      <protection/>
    </xf>
    <xf numFmtId="0" fontId="5" fillId="33" borderId="22" xfId="51" applyFont="1" applyFill="1" applyBorder="1" applyAlignment="1" applyProtection="1">
      <alignment horizontal="center" vertical="center" wrapText="1"/>
      <protection/>
    </xf>
    <xf numFmtId="0" fontId="5" fillId="33" borderId="22" xfId="51" applyNumberFormat="1" applyFont="1" applyFill="1" applyBorder="1" applyAlignment="1" applyProtection="1">
      <alignment horizontal="center" vertical="center" wrapText="1"/>
      <protection/>
    </xf>
    <xf numFmtId="0" fontId="1" fillId="0" borderId="22" xfId="51" applyFont="1" applyFill="1" applyBorder="1" applyAlignment="1" applyProtection="1">
      <alignment horizontal="center" vertical="center"/>
      <protection/>
    </xf>
    <xf numFmtId="0" fontId="1" fillId="0" borderId="22" xfId="51" applyFont="1" applyBorder="1" applyAlignment="1" applyProtection="1">
      <alignment vertical="center" wrapText="1"/>
      <protection/>
    </xf>
    <xf numFmtId="0" fontId="1" fillId="0" borderId="22" xfId="51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164" fontId="1" fillId="0" borderId="22" xfId="51" applyNumberFormat="1" applyFont="1" applyBorder="1" applyAlignment="1" applyProtection="1">
      <alignment vertical="center"/>
      <protection/>
    </xf>
    <xf numFmtId="0" fontId="1" fillId="0" borderId="21" xfId="51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vertical="center" wrapText="1"/>
      <protection/>
    </xf>
    <xf numFmtId="0" fontId="1" fillId="0" borderId="16" xfId="51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/>
      <protection/>
    </xf>
    <xf numFmtId="0" fontId="1" fillId="0" borderId="14" xfId="0" applyFont="1" applyBorder="1" applyAlignment="1" applyProtection="1">
      <alignment vertical="center" wrapText="1"/>
      <protection/>
    </xf>
    <xf numFmtId="0" fontId="1" fillId="0" borderId="10" xfId="51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0" xfId="51" applyFont="1" applyBorder="1" applyAlignment="1" applyProtection="1">
      <alignment vertical="center" wrapText="1"/>
      <protection/>
    </xf>
    <xf numFmtId="0" fontId="1" fillId="0" borderId="20" xfId="51" applyFont="1" applyBorder="1" applyAlignment="1" applyProtection="1">
      <alignment horizontal="center" vertical="center"/>
      <protection/>
    </xf>
    <xf numFmtId="0" fontId="0" fillId="43" borderId="23" xfId="0" applyFill="1" applyBorder="1" applyAlignment="1" applyProtection="1">
      <alignment/>
      <protection/>
    </xf>
    <xf numFmtId="0" fontId="1" fillId="44" borderId="12" xfId="51" applyFont="1" applyFill="1" applyBorder="1" applyAlignment="1" applyProtection="1">
      <alignment vertical="center" wrapText="1"/>
      <protection/>
    </xf>
    <xf numFmtId="0" fontId="1" fillId="35" borderId="15" xfId="51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2" fontId="3" fillId="35" borderId="10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/>
      <protection/>
    </xf>
    <xf numFmtId="0" fontId="1" fillId="0" borderId="12" xfId="0" applyFont="1" applyBorder="1" applyAlignment="1" applyProtection="1">
      <alignment vertical="center" wrapText="1"/>
      <protection/>
    </xf>
    <xf numFmtId="0" fontId="1" fillId="0" borderId="12" xfId="51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164" fontId="5" fillId="0" borderId="22" xfId="51" applyNumberFormat="1" applyFont="1" applyFill="1" applyBorder="1" applyAlignment="1" applyProtection="1">
      <alignment horizontal="center" vertical="center"/>
      <protection/>
    </xf>
    <xf numFmtId="2" fontId="5" fillId="33" borderId="12" xfId="51" applyNumberFormat="1" applyFont="1" applyFill="1" applyBorder="1" applyAlignment="1" applyProtection="1">
      <alignment horizontal="center" vertical="center" wrapText="1"/>
      <protection locked="0"/>
    </xf>
    <xf numFmtId="0" fontId="5" fillId="33" borderId="22" xfId="5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51" applyFont="1" applyBorder="1" applyAlignment="1">
      <alignment horizontal="left" vertical="center"/>
      <protection/>
    </xf>
    <xf numFmtId="0" fontId="5" fillId="0" borderId="0" xfId="51" applyFont="1" applyBorder="1" applyAlignment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0" fontId="5" fillId="0" borderId="24" xfId="51" applyFont="1" applyFill="1" applyBorder="1" applyAlignment="1" applyProtection="1">
      <alignment horizontal="center" vertical="center"/>
      <protection/>
    </xf>
    <xf numFmtId="0" fontId="5" fillId="0" borderId="25" xfId="51" applyFont="1" applyFill="1" applyBorder="1" applyAlignment="1" applyProtection="1">
      <alignment horizontal="center" vertical="center"/>
      <protection/>
    </xf>
    <xf numFmtId="0" fontId="5" fillId="0" borderId="26" xfId="51" applyFont="1" applyFill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2" fontId="5" fillId="0" borderId="23" xfId="51" applyNumberFormat="1" applyFont="1" applyBorder="1" applyAlignment="1" applyProtection="1">
      <alignment horizontal="center" vertical="center"/>
      <protection/>
    </xf>
    <xf numFmtId="2" fontId="5" fillId="0" borderId="35" xfId="51" applyNumberFormat="1" applyFont="1" applyBorder="1" applyAlignment="1" applyProtection="1">
      <alignment horizontal="center" vertical="center"/>
      <protection/>
    </xf>
    <xf numFmtId="2" fontId="5" fillId="0" borderId="36" xfId="51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wyliczenie kalkulacja szcunek MK.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="97" zoomScaleNormal="97" zoomScalePageLayoutView="0" workbookViewId="0" topLeftCell="A73">
      <selection activeCell="D32" sqref="D32"/>
    </sheetView>
  </sheetViews>
  <sheetFormatPr defaultColWidth="11.57421875" defaultRowHeight="12.75"/>
  <cols>
    <col min="1" max="1" width="5.140625" style="1" customWidth="1"/>
    <col min="2" max="2" width="92.421875" style="1" customWidth="1"/>
    <col min="3" max="3" width="6.421875" style="1" customWidth="1"/>
    <col min="4" max="4" width="8.8515625" style="1" customWidth="1"/>
    <col min="5" max="5" width="10.7109375" style="1" customWidth="1"/>
    <col min="6" max="7" width="14.7109375" style="1" customWidth="1"/>
    <col min="8" max="16384" width="11.57421875" style="1" customWidth="1"/>
  </cols>
  <sheetData>
    <row r="1" spans="1:7" ht="15">
      <c r="A1" s="188" t="s">
        <v>0</v>
      </c>
      <c r="B1" s="188"/>
      <c r="C1" s="2"/>
      <c r="D1" s="3"/>
      <c r="E1" s="4"/>
      <c r="F1" s="5"/>
      <c r="G1" s="5"/>
    </row>
    <row r="2" spans="1:7" ht="15">
      <c r="A2" s="6"/>
      <c r="B2" s="2"/>
      <c r="C2" s="2"/>
      <c r="D2" s="3"/>
      <c r="E2" s="4"/>
      <c r="F2" s="5"/>
      <c r="G2" s="7" t="s">
        <v>1</v>
      </c>
    </row>
    <row r="3" spans="1:7" ht="16.5" customHeight="1">
      <c r="A3" s="8"/>
      <c r="B3" s="189" t="s">
        <v>2</v>
      </c>
      <c r="C3" s="189"/>
      <c r="D3" s="189"/>
      <c r="E3" s="189"/>
      <c r="F3" s="9"/>
      <c r="G3" s="9"/>
    </row>
    <row r="4" spans="1:7" ht="15">
      <c r="A4" s="10"/>
      <c r="B4" s="189"/>
      <c r="C4" s="189"/>
      <c r="D4" s="189"/>
      <c r="E4" s="189"/>
      <c r="F4" s="11"/>
      <c r="G4" s="11"/>
    </row>
    <row r="5" spans="1:7" ht="15">
      <c r="A5" s="12"/>
      <c r="B5" s="13"/>
      <c r="C5" s="13"/>
      <c r="D5" s="13"/>
      <c r="E5" s="14"/>
      <c r="F5" s="14"/>
      <c r="G5" s="14"/>
    </row>
    <row r="6" spans="1:7" ht="30.75">
      <c r="A6" s="15" t="s">
        <v>3</v>
      </c>
      <c r="B6" s="16" t="s">
        <v>4</v>
      </c>
      <c r="C6" s="17" t="s">
        <v>5</v>
      </c>
      <c r="D6" s="17" t="s">
        <v>6</v>
      </c>
      <c r="E6" s="18" t="s">
        <v>7</v>
      </c>
      <c r="F6" s="18" t="s">
        <v>8</v>
      </c>
      <c r="G6" s="18" t="s">
        <v>9</v>
      </c>
    </row>
    <row r="7" spans="1:7" ht="27" customHeight="1">
      <c r="A7" s="136" t="s">
        <v>10</v>
      </c>
      <c r="B7" s="32" t="s">
        <v>116</v>
      </c>
      <c r="C7" s="20" t="s">
        <v>11</v>
      </c>
      <c r="D7" s="21">
        <v>40</v>
      </c>
      <c r="E7" s="22">
        <v>355</v>
      </c>
      <c r="F7" s="23">
        <f>D7*E7</f>
        <v>14200</v>
      </c>
      <c r="G7" s="23">
        <f>F7*1.23</f>
        <v>17466</v>
      </c>
    </row>
    <row r="8" spans="1:7" ht="26.25" customHeight="1">
      <c r="A8" s="136" t="s">
        <v>12</v>
      </c>
      <c r="B8" s="24" t="s">
        <v>117</v>
      </c>
      <c r="C8" s="20" t="s">
        <v>11</v>
      </c>
      <c r="D8" s="25">
        <v>55</v>
      </c>
      <c r="E8" s="26">
        <v>140</v>
      </c>
      <c r="F8" s="23">
        <f>D8*E8</f>
        <v>7700</v>
      </c>
      <c r="G8" s="23">
        <f>F8*1.23</f>
        <v>9471</v>
      </c>
    </row>
    <row r="9" spans="1:7" ht="27" customHeight="1">
      <c r="A9" s="25" t="s">
        <v>13</v>
      </c>
      <c r="B9" s="27" t="s">
        <v>128</v>
      </c>
      <c r="C9" s="25" t="s">
        <v>11</v>
      </c>
      <c r="D9" s="89">
        <v>6</v>
      </c>
      <c r="E9" s="26">
        <v>287.97</v>
      </c>
      <c r="F9" s="23">
        <f>D9*E9</f>
        <v>1727.8200000000002</v>
      </c>
      <c r="G9" s="23">
        <f>F9*1.23</f>
        <v>2125.2186</v>
      </c>
    </row>
    <row r="10" spans="1:7" ht="30.75">
      <c r="A10" s="136" t="s">
        <v>14</v>
      </c>
      <c r="B10" s="90" t="s">
        <v>15</v>
      </c>
      <c r="C10" s="20" t="s">
        <v>11</v>
      </c>
      <c r="D10" s="28">
        <v>90</v>
      </c>
      <c r="E10" s="26">
        <v>605</v>
      </c>
      <c r="F10" s="23">
        <f>D10*E10</f>
        <v>54450</v>
      </c>
      <c r="G10" s="23">
        <f>F10*1.23</f>
        <v>66973.5</v>
      </c>
    </row>
    <row r="11" spans="1:7" ht="30.75">
      <c r="A11" s="19" t="s">
        <v>16</v>
      </c>
      <c r="B11" s="91" t="s">
        <v>62</v>
      </c>
      <c r="C11" s="25" t="s">
        <v>11</v>
      </c>
      <c r="D11" s="21">
        <v>50</v>
      </c>
      <c r="E11" s="22">
        <v>745</v>
      </c>
      <c r="F11" s="23">
        <f>D11*E11</f>
        <v>37250</v>
      </c>
      <c r="G11" s="23">
        <f>F11*1.23</f>
        <v>45817.5</v>
      </c>
    </row>
    <row r="12" spans="1:7" ht="29.25" customHeight="1">
      <c r="A12" s="29" t="s">
        <v>17</v>
      </c>
      <c r="B12" s="92" t="s">
        <v>18</v>
      </c>
      <c r="C12" s="30" t="s">
        <v>19</v>
      </c>
      <c r="D12" s="30" t="s">
        <v>19</v>
      </c>
      <c r="E12" s="30" t="s">
        <v>19</v>
      </c>
      <c r="F12" s="30" t="s">
        <v>19</v>
      </c>
      <c r="G12" s="30" t="s">
        <v>19</v>
      </c>
    </row>
    <row r="13" spans="1:7" ht="30.75">
      <c r="A13" s="19" t="s">
        <v>20</v>
      </c>
      <c r="B13" s="32" t="s">
        <v>118</v>
      </c>
      <c r="C13" s="21" t="s">
        <v>11</v>
      </c>
      <c r="D13" s="21">
        <v>4</v>
      </c>
      <c r="E13" s="33">
        <v>232</v>
      </c>
      <c r="F13" s="34">
        <f>D13*E13</f>
        <v>928</v>
      </c>
      <c r="G13" s="34">
        <f>F13*1.23</f>
        <v>1141.44</v>
      </c>
    </row>
    <row r="14" spans="1:7" ht="30.75">
      <c r="A14" s="136" t="s">
        <v>21</v>
      </c>
      <c r="B14" s="32" t="s">
        <v>127</v>
      </c>
      <c r="C14" s="20" t="s">
        <v>11</v>
      </c>
      <c r="D14" s="35">
        <v>1</v>
      </c>
      <c r="E14" s="22">
        <v>249</v>
      </c>
      <c r="F14" s="34">
        <f>D14*E14</f>
        <v>249</v>
      </c>
      <c r="G14" s="34">
        <f>F14*1.23</f>
        <v>306.27</v>
      </c>
    </row>
    <row r="15" spans="1:7" ht="30.75">
      <c r="A15" s="136" t="s">
        <v>22</v>
      </c>
      <c r="B15" s="32" t="s">
        <v>119</v>
      </c>
      <c r="C15" s="20" t="s">
        <v>11</v>
      </c>
      <c r="D15" s="35">
        <v>1</v>
      </c>
      <c r="E15" s="22">
        <v>249</v>
      </c>
      <c r="F15" s="34">
        <f>D15*E15</f>
        <v>249</v>
      </c>
      <c r="G15" s="34">
        <f>F15*1.23</f>
        <v>306.27</v>
      </c>
    </row>
    <row r="16" spans="1:7" ht="30.75">
      <c r="A16" s="136" t="s">
        <v>23</v>
      </c>
      <c r="B16" s="32" t="s">
        <v>120</v>
      </c>
      <c r="C16" s="20" t="s">
        <v>11</v>
      </c>
      <c r="D16" s="35">
        <v>1</v>
      </c>
      <c r="E16" s="22">
        <v>249</v>
      </c>
      <c r="F16" s="34">
        <f>D16*E16</f>
        <v>249</v>
      </c>
      <c r="G16" s="34">
        <f>F16*1.23</f>
        <v>306.27</v>
      </c>
    </row>
    <row r="17" spans="1:7" ht="30.75" customHeight="1">
      <c r="A17" s="29" t="s">
        <v>24</v>
      </c>
      <c r="B17" s="92" t="s">
        <v>25</v>
      </c>
      <c r="C17" s="36" t="s">
        <v>19</v>
      </c>
      <c r="D17" s="48" t="s">
        <v>19</v>
      </c>
      <c r="E17" s="128" t="s">
        <v>19</v>
      </c>
      <c r="F17" s="128" t="s">
        <v>19</v>
      </c>
      <c r="G17" s="128" t="s">
        <v>19</v>
      </c>
    </row>
    <row r="18" spans="1:7" ht="30.75">
      <c r="A18" s="19" t="s">
        <v>20</v>
      </c>
      <c r="B18" s="37" t="s">
        <v>63</v>
      </c>
      <c r="C18" s="20" t="s">
        <v>11</v>
      </c>
      <c r="D18" s="38">
        <v>5</v>
      </c>
      <c r="E18" s="39">
        <v>319</v>
      </c>
      <c r="F18" s="40">
        <f aca="true" t="shared" si="0" ref="F18:F23">D18*E18</f>
        <v>1595</v>
      </c>
      <c r="G18" s="40">
        <f aca="true" t="shared" si="1" ref="G18:G23">F18*1.23</f>
        <v>1961.85</v>
      </c>
    </row>
    <row r="19" spans="1:7" ht="30.75">
      <c r="A19" s="19" t="s">
        <v>21</v>
      </c>
      <c r="B19" s="37" t="s">
        <v>64</v>
      </c>
      <c r="C19" s="20" t="s">
        <v>11</v>
      </c>
      <c r="D19" s="21">
        <v>4</v>
      </c>
      <c r="E19" s="26">
        <v>811</v>
      </c>
      <c r="F19" s="23">
        <f t="shared" si="0"/>
        <v>3244</v>
      </c>
      <c r="G19" s="23">
        <f t="shared" si="1"/>
        <v>3990.12</v>
      </c>
    </row>
    <row r="20" spans="1:7" ht="30.75">
      <c r="A20" s="19" t="s">
        <v>22</v>
      </c>
      <c r="B20" s="37" t="s">
        <v>65</v>
      </c>
      <c r="C20" s="20" t="s">
        <v>11</v>
      </c>
      <c r="D20" s="21">
        <v>4</v>
      </c>
      <c r="E20" s="26">
        <v>811</v>
      </c>
      <c r="F20" s="23">
        <f t="shared" si="0"/>
        <v>3244</v>
      </c>
      <c r="G20" s="23">
        <f t="shared" si="1"/>
        <v>3990.12</v>
      </c>
    </row>
    <row r="21" spans="1:7" ht="30.75">
      <c r="A21" s="19" t="s">
        <v>23</v>
      </c>
      <c r="B21" s="37" t="s">
        <v>66</v>
      </c>
      <c r="C21" s="20" t="s">
        <v>11</v>
      </c>
      <c r="D21" s="21">
        <v>4</v>
      </c>
      <c r="E21" s="26">
        <v>811</v>
      </c>
      <c r="F21" s="23">
        <f t="shared" si="0"/>
        <v>3244</v>
      </c>
      <c r="G21" s="23">
        <f t="shared" si="1"/>
        <v>3990.12</v>
      </c>
    </row>
    <row r="22" spans="1:7" ht="30.75">
      <c r="A22" s="136" t="s">
        <v>26</v>
      </c>
      <c r="B22" s="60" t="s">
        <v>121</v>
      </c>
      <c r="C22" s="21" t="s">
        <v>11</v>
      </c>
      <c r="D22" s="28">
        <v>80</v>
      </c>
      <c r="E22" s="41">
        <v>408</v>
      </c>
      <c r="F22" s="42">
        <f t="shared" si="0"/>
        <v>32640</v>
      </c>
      <c r="G22" s="42">
        <f t="shared" si="1"/>
        <v>40147.2</v>
      </c>
    </row>
    <row r="23" spans="1:7" ht="33" customHeight="1">
      <c r="A23" s="19" t="s">
        <v>27</v>
      </c>
      <c r="B23" s="134" t="s">
        <v>140</v>
      </c>
      <c r="C23" s="20" t="s">
        <v>11</v>
      </c>
      <c r="D23" s="45">
        <v>4</v>
      </c>
      <c r="E23" s="46">
        <v>120</v>
      </c>
      <c r="F23" s="34">
        <f t="shared" si="0"/>
        <v>480</v>
      </c>
      <c r="G23" s="34">
        <f t="shared" si="1"/>
        <v>590.4</v>
      </c>
    </row>
    <row r="24" spans="1:7" ht="28.5" customHeight="1">
      <c r="A24" s="29" t="s">
        <v>28</v>
      </c>
      <c r="B24" s="95" t="s">
        <v>29</v>
      </c>
      <c r="C24" s="36" t="s">
        <v>19</v>
      </c>
      <c r="D24" s="129" t="s">
        <v>19</v>
      </c>
      <c r="E24" s="130" t="s">
        <v>19</v>
      </c>
      <c r="F24" s="130" t="s">
        <v>19</v>
      </c>
      <c r="G24" s="130" t="s">
        <v>19</v>
      </c>
    </row>
    <row r="25" spans="1:7" ht="30.75">
      <c r="A25" s="19" t="s">
        <v>20</v>
      </c>
      <c r="B25" s="37" t="s">
        <v>67</v>
      </c>
      <c r="C25" s="20" t="s">
        <v>11</v>
      </c>
      <c r="D25" s="52">
        <v>2</v>
      </c>
      <c r="E25" s="53">
        <v>299</v>
      </c>
      <c r="F25" s="40">
        <f aca="true" t="shared" si="2" ref="F25:F31">D25*E25</f>
        <v>598</v>
      </c>
      <c r="G25" s="40">
        <f aca="true" t="shared" si="3" ref="G25:G31">F25*1.23</f>
        <v>735.54</v>
      </c>
    </row>
    <row r="26" spans="1:7" ht="30.75">
      <c r="A26" s="43" t="s">
        <v>21</v>
      </c>
      <c r="B26" s="98" t="s">
        <v>68</v>
      </c>
      <c r="C26" s="44" t="s">
        <v>11</v>
      </c>
      <c r="D26" s="45">
        <v>1</v>
      </c>
      <c r="E26" s="46">
        <v>315</v>
      </c>
      <c r="F26" s="34">
        <f t="shared" si="2"/>
        <v>315</v>
      </c>
      <c r="G26" s="34">
        <f t="shared" si="3"/>
        <v>387.45</v>
      </c>
    </row>
    <row r="27" spans="1:7" ht="30.75">
      <c r="A27" s="21" t="s">
        <v>22</v>
      </c>
      <c r="B27" s="37" t="s">
        <v>69</v>
      </c>
      <c r="C27" s="20" t="s">
        <v>11</v>
      </c>
      <c r="D27" s="25">
        <v>1</v>
      </c>
      <c r="E27" s="26">
        <v>315</v>
      </c>
      <c r="F27" s="23">
        <f t="shared" si="2"/>
        <v>315</v>
      </c>
      <c r="G27" s="23">
        <f t="shared" si="3"/>
        <v>387.45</v>
      </c>
    </row>
    <row r="28" spans="1:7" ht="30.75">
      <c r="A28" s="21" t="s">
        <v>23</v>
      </c>
      <c r="B28" s="37" t="s">
        <v>70</v>
      </c>
      <c r="C28" s="20" t="s">
        <v>11</v>
      </c>
      <c r="D28" s="25">
        <v>1</v>
      </c>
      <c r="E28" s="26">
        <v>315</v>
      </c>
      <c r="F28" s="23">
        <f t="shared" si="2"/>
        <v>315</v>
      </c>
      <c r="G28" s="23">
        <f t="shared" si="3"/>
        <v>387.45</v>
      </c>
    </row>
    <row r="29" spans="1:7" ht="30.75">
      <c r="A29" s="21" t="s">
        <v>30</v>
      </c>
      <c r="B29" s="60" t="s">
        <v>71</v>
      </c>
      <c r="C29" s="21" t="s">
        <v>11</v>
      </c>
      <c r="D29" s="28">
        <v>5</v>
      </c>
      <c r="E29" s="41">
        <v>248.81</v>
      </c>
      <c r="F29" s="42">
        <f t="shared" si="2"/>
        <v>1244.05</v>
      </c>
      <c r="G29" s="42">
        <f t="shared" si="3"/>
        <v>1530.1815</v>
      </c>
    </row>
    <row r="30" spans="1:7" ht="30.75">
      <c r="A30" s="21" t="s">
        <v>31</v>
      </c>
      <c r="B30" s="99" t="s">
        <v>72</v>
      </c>
      <c r="C30" s="20" t="s">
        <v>11</v>
      </c>
      <c r="D30" s="25">
        <v>90</v>
      </c>
      <c r="E30" s="26">
        <v>596</v>
      </c>
      <c r="F30" s="23">
        <f t="shared" si="2"/>
        <v>53640</v>
      </c>
      <c r="G30" s="23">
        <f t="shared" si="3"/>
        <v>65977.2</v>
      </c>
    </row>
    <row r="31" spans="1:7" ht="24" customHeight="1">
      <c r="A31" s="138" t="s">
        <v>32</v>
      </c>
      <c r="B31" s="99" t="s">
        <v>122</v>
      </c>
      <c r="C31" s="20" t="s">
        <v>11</v>
      </c>
      <c r="D31" s="25">
        <v>45</v>
      </c>
      <c r="E31" s="26">
        <v>78</v>
      </c>
      <c r="F31" s="23">
        <f t="shared" si="2"/>
        <v>3510</v>
      </c>
      <c r="G31" s="23">
        <f t="shared" si="3"/>
        <v>4317.3</v>
      </c>
    </row>
    <row r="32" spans="1:7" ht="26.25" customHeight="1">
      <c r="A32" s="47" t="s">
        <v>33</v>
      </c>
      <c r="B32" s="100" t="s">
        <v>34</v>
      </c>
      <c r="C32" s="30" t="s">
        <v>19</v>
      </c>
      <c r="D32" s="48" t="s">
        <v>19</v>
      </c>
      <c r="E32" s="49" t="s">
        <v>19</v>
      </c>
      <c r="F32" s="31" t="s">
        <v>19</v>
      </c>
      <c r="G32" s="31" t="s">
        <v>19</v>
      </c>
    </row>
    <row r="33" spans="1:7" ht="30.75">
      <c r="A33" s="21" t="s">
        <v>20</v>
      </c>
      <c r="B33" s="37" t="s">
        <v>73</v>
      </c>
      <c r="C33" s="20" t="s">
        <v>11</v>
      </c>
      <c r="D33" s="25">
        <v>8</v>
      </c>
      <c r="E33" s="26">
        <v>383.66</v>
      </c>
      <c r="F33" s="23">
        <f aca="true" t="shared" si="4" ref="F33:F38">D33*E33</f>
        <v>3069.28</v>
      </c>
      <c r="G33" s="23">
        <f aca="true" t="shared" si="5" ref="G33:G38">F33*1.23</f>
        <v>3775.2144000000003</v>
      </c>
    </row>
    <row r="34" spans="1:7" ht="30.75">
      <c r="A34" s="50" t="s">
        <v>21</v>
      </c>
      <c r="B34" s="101" t="s">
        <v>74</v>
      </c>
      <c r="C34" s="51" t="s">
        <v>11</v>
      </c>
      <c r="D34" s="52">
        <v>5</v>
      </c>
      <c r="E34" s="53">
        <v>527.75</v>
      </c>
      <c r="F34" s="54">
        <f t="shared" si="4"/>
        <v>2638.75</v>
      </c>
      <c r="G34" s="54">
        <f t="shared" si="5"/>
        <v>3245.6625</v>
      </c>
    </row>
    <row r="35" spans="1:7" ht="30.75">
      <c r="A35" s="21" t="s">
        <v>22</v>
      </c>
      <c r="B35" s="37" t="s">
        <v>75</v>
      </c>
      <c r="C35" s="20" t="s">
        <v>11</v>
      </c>
      <c r="D35" s="25">
        <v>5</v>
      </c>
      <c r="E35" s="26">
        <v>527.75</v>
      </c>
      <c r="F35" s="34">
        <f t="shared" si="4"/>
        <v>2638.75</v>
      </c>
      <c r="G35" s="34">
        <f t="shared" si="5"/>
        <v>3245.6625</v>
      </c>
    </row>
    <row r="36" spans="1:7" ht="30.75">
      <c r="A36" s="35" t="s">
        <v>23</v>
      </c>
      <c r="B36" s="98" t="s">
        <v>76</v>
      </c>
      <c r="C36" s="44" t="s">
        <v>11</v>
      </c>
      <c r="D36" s="45">
        <v>5</v>
      </c>
      <c r="E36" s="46">
        <v>527.75</v>
      </c>
      <c r="F36" s="34">
        <f t="shared" si="4"/>
        <v>2638.75</v>
      </c>
      <c r="G36" s="34">
        <f t="shared" si="5"/>
        <v>3245.6625</v>
      </c>
    </row>
    <row r="37" spans="1:7" ht="24" customHeight="1">
      <c r="A37" s="35" t="s">
        <v>61</v>
      </c>
      <c r="B37" s="27" t="s">
        <v>123</v>
      </c>
      <c r="C37" s="44" t="s">
        <v>11</v>
      </c>
      <c r="D37" s="25">
        <v>5</v>
      </c>
      <c r="E37" s="34">
        <v>460</v>
      </c>
      <c r="F37" s="34">
        <f t="shared" si="4"/>
        <v>2300</v>
      </c>
      <c r="G37" s="34">
        <f t="shared" si="5"/>
        <v>2829</v>
      </c>
    </row>
    <row r="38" spans="1:7" ht="26.25" customHeight="1">
      <c r="A38" s="137" t="s">
        <v>35</v>
      </c>
      <c r="B38" s="110" t="s">
        <v>36</v>
      </c>
      <c r="C38" s="28" t="s">
        <v>11</v>
      </c>
      <c r="D38" s="102">
        <v>2</v>
      </c>
      <c r="E38" s="102">
        <v>176</v>
      </c>
      <c r="F38" s="102">
        <f t="shared" si="4"/>
        <v>352</v>
      </c>
      <c r="G38" s="102">
        <f t="shared" si="5"/>
        <v>432.96</v>
      </c>
    </row>
    <row r="39" spans="1:7" ht="30" customHeight="1">
      <c r="A39" s="47" t="s">
        <v>37</v>
      </c>
      <c r="B39" s="103" t="s">
        <v>38</v>
      </c>
      <c r="C39" s="47" t="s">
        <v>19</v>
      </c>
      <c r="D39" s="55" t="s">
        <v>19</v>
      </c>
      <c r="E39" s="56" t="s">
        <v>19</v>
      </c>
      <c r="F39" s="57" t="s">
        <v>19</v>
      </c>
      <c r="G39" s="57" t="s">
        <v>19</v>
      </c>
    </row>
    <row r="40" spans="1:7" ht="30.75">
      <c r="A40" s="21" t="s">
        <v>20</v>
      </c>
      <c r="B40" s="58" t="s">
        <v>77</v>
      </c>
      <c r="C40" s="20" t="s">
        <v>11</v>
      </c>
      <c r="D40" s="25">
        <v>4</v>
      </c>
      <c r="E40" s="26">
        <v>209.76</v>
      </c>
      <c r="F40" s="23">
        <f aca="true" t="shared" si="6" ref="F40:F52">D40*E40</f>
        <v>839.04</v>
      </c>
      <c r="G40" s="23">
        <f aca="true" t="shared" si="7" ref="G40:G52">F40*1.23</f>
        <v>1032.0192</v>
      </c>
    </row>
    <row r="41" spans="1:7" ht="30.75">
      <c r="A41" s="21" t="s">
        <v>21</v>
      </c>
      <c r="B41" s="58" t="s">
        <v>78</v>
      </c>
      <c r="C41" s="20" t="s">
        <v>11</v>
      </c>
      <c r="D41" s="25">
        <v>3</v>
      </c>
      <c r="E41" s="26">
        <v>195.93</v>
      </c>
      <c r="F41" s="23">
        <f t="shared" si="6"/>
        <v>587.79</v>
      </c>
      <c r="G41" s="23">
        <f t="shared" si="7"/>
        <v>722.9816999999999</v>
      </c>
    </row>
    <row r="42" spans="1:7" ht="30.75">
      <c r="A42" s="21" t="s">
        <v>22</v>
      </c>
      <c r="B42" s="58" t="s">
        <v>79</v>
      </c>
      <c r="C42" s="20" t="s">
        <v>11</v>
      </c>
      <c r="D42" s="25">
        <v>3</v>
      </c>
      <c r="E42" s="26">
        <v>195.93</v>
      </c>
      <c r="F42" s="23">
        <f t="shared" si="6"/>
        <v>587.79</v>
      </c>
      <c r="G42" s="23">
        <f t="shared" si="7"/>
        <v>722.9816999999999</v>
      </c>
    </row>
    <row r="43" spans="1:7" ht="30.75">
      <c r="A43" s="21" t="s">
        <v>23</v>
      </c>
      <c r="B43" s="58" t="s">
        <v>80</v>
      </c>
      <c r="C43" s="20" t="s">
        <v>11</v>
      </c>
      <c r="D43" s="25">
        <v>3</v>
      </c>
      <c r="E43" s="26">
        <v>195.93</v>
      </c>
      <c r="F43" s="23">
        <f t="shared" si="6"/>
        <v>587.79</v>
      </c>
      <c r="G43" s="23">
        <f t="shared" si="7"/>
        <v>722.9816999999999</v>
      </c>
    </row>
    <row r="44" spans="1:7" s="59" customFormat="1" ht="34.5" customHeight="1">
      <c r="A44" s="21" t="s">
        <v>39</v>
      </c>
      <c r="B44" s="104" t="s">
        <v>124</v>
      </c>
      <c r="C44" s="21" t="s">
        <v>11</v>
      </c>
      <c r="D44" s="28">
        <v>15</v>
      </c>
      <c r="E44" s="41">
        <v>411</v>
      </c>
      <c r="F44" s="42">
        <f t="shared" si="6"/>
        <v>6165</v>
      </c>
      <c r="G44" s="42">
        <f t="shared" si="7"/>
        <v>7582.95</v>
      </c>
    </row>
    <row r="45" spans="1:7" ht="30.75">
      <c r="A45" s="21" t="s">
        <v>40</v>
      </c>
      <c r="B45" s="104" t="s">
        <v>81</v>
      </c>
      <c r="C45" s="20" t="s">
        <v>11</v>
      </c>
      <c r="D45" s="25">
        <v>1</v>
      </c>
      <c r="E45" s="26">
        <v>541</v>
      </c>
      <c r="F45" s="23">
        <f t="shared" si="6"/>
        <v>541</v>
      </c>
      <c r="G45" s="23">
        <f t="shared" si="7"/>
        <v>665.43</v>
      </c>
    </row>
    <row r="46" spans="1:7" ht="30.75">
      <c r="A46" s="21" t="s">
        <v>41</v>
      </c>
      <c r="B46" s="105" t="s">
        <v>82</v>
      </c>
      <c r="C46" s="20" t="s">
        <v>11</v>
      </c>
      <c r="D46" s="25">
        <v>1</v>
      </c>
      <c r="E46" s="26">
        <v>749</v>
      </c>
      <c r="F46" s="23">
        <f t="shared" si="6"/>
        <v>749</v>
      </c>
      <c r="G46" s="23">
        <f t="shared" si="7"/>
        <v>921.27</v>
      </c>
    </row>
    <row r="47" spans="1:7" ht="46.5">
      <c r="A47" s="21" t="s">
        <v>42</v>
      </c>
      <c r="B47" s="60" t="s">
        <v>83</v>
      </c>
      <c r="C47" s="20" t="s">
        <v>11</v>
      </c>
      <c r="D47" s="25">
        <v>2</v>
      </c>
      <c r="E47" s="26">
        <v>101</v>
      </c>
      <c r="F47" s="23">
        <f t="shared" si="6"/>
        <v>202</v>
      </c>
      <c r="G47" s="23">
        <f t="shared" si="7"/>
        <v>248.46</v>
      </c>
    </row>
    <row r="48" spans="1:7" ht="33.75" customHeight="1">
      <c r="A48" s="21" t="s">
        <v>43</v>
      </c>
      <c r="B48" s="32" t="s">
        <v>88</v>
      </c>
      <c r="C48" s="20" t="s">
        <v>11</v>
      </c>
      <c r="D48" s="25">
        <v>8</v>
      </c>
      <c r="E48" s="26">
        <v>211</v>
      </c>
      <c r="F48" s="23">
        <f t="shared" si="6"/>
        <v>1688</v>
      </c>
      <c r="G48" s="23">
        <f t="shared" si="7"/>
        <v>2076.24</v>
      </c>
    </row>
    <row r="49" spans="1:7" ht="26.25" customHeight="1">
      <c r="A49" s="138" t="s">
        <v>44</v>
      </c>
      <c r="B49" s="106" t="s">
        <v>84</v>
      </c>
      <c r="C49" s="20" t="s">
        <v>11</v>
      </c>
      <c r="D49" s="25">
        <v>3</v>
      </c>
      <c r="E49" s="26">
        <v>105</v>
      </c>
      <c r="F49" s="23">
        <f t="shared" si="6"/>
        <v>315</v>
      </c>
      <c r="G49" s="23">
        <f t="shared" si="7"/>
        <v>387.45</v>
      </c>
    </row>
    <row r="50" spans="1:7" ht="37.5" customHeight="1">
      <c r="A50" s="21" t="s">
        <v>45</v>
      </c>
      <c r="B50" s="60" t="s">
        <v>85</v>
      </c>
      <c r="C50" s="20" t="s">
        <v>11</v>
      </c>
      <c r="D50" s="25">
        <v>5</v>
      </c>
      <c r="E50" s="26">
        <v>189</v>
      </c>
      <c r="F50" s="23">
        <f t="shared" si="6"/>
        <v>945</v>
      </c>
      <c r="G50" s="23">
        <f t="shared" si="7"/>
        <v>1162.35</v>
      </c>
    </row>
    <row r="51" spans="1:7" ht="30.75">
      <c r="A51" s="21" t="s">
        <v>46</v>
      </c>
      <c r="B51" s="60" t="s">
        <v>86</v>
      </c>
      <c r="C51" s="20" t="s">
        <v>11</v>
      </c>
      <c r="D51" s="25">
        <v>5</v>
      </c>
      <c r="E51" s="26">
        <v>499</v>
      </c>
      <c r="F51" s="23">
        <f t="shared" si="6"/>
        <v>2495</v>
      </c>
      <c r="G51" s="23">
        <f t="shared" si="7"/>
        <v>3068.85</v>
      </c>
    </row>
    <row r="52" spans="1:7" ht="35.25" customHeight="1">
      <c r="A52" s="21" t="s">
        <v>47</v>
      </c>
      <c r="B52" s="60" t="s">
        <v>113</v>
      </c>
      <c r="C52" s="20" t="s">
        <v>11</v>
      </c>
      <c r="D52" s="25">
        <v>8</v>
      </c>
      <c r="E52" s="26">
        <v>422</v>
      </c>
      <c r="F52" s="23">
        <f t="shared" si="6"/>
        <v>3376</v>
      </c>
      <c r="G52" s="23">
        <f t="shared" si="7"/>
        <v>4152.48</v>
      </c>
    </row>
    <row r="53" spans="1:7" ht="27" customHeight="1">
      <c r="A53" s="21" t="s">
        <v>48</v>
      </c>
      <c r="B53" s="107" t="s">
        <v>114</v>
      </c>
      <c r="C53" s="47" t="s">
        <v>19</v>
      </c>
      <c r="D53" s="55" t="s">
        <v>19</v>
      </c>
      <c r="E53" s="56" t="s">
        <v>19</v>
      </c>
      <c r="F53" s="57" t="s">
        <v>19</v>
      </c>
      <c r="G53" s="57" t="s">
        <v>19</v>
      </c>
    </row>
    <row r="54" spans="1:7" ht="27" customHeight="1">
      <c r="A54" s="21" t="s">
        <v>20</v>
      </c>
      <c r="B54" s="60" t="s">
        <v>92</v>
      </c>
      <c r="C54" s="20" t="s">
        <v>11</v>
      </c>
      <c r="D54" s="25">
        <v>6</v>
      </c>
      <c r="E54" s="26">
        <v>420</v>
      </c>
      <c r="F54" s="23">
        <f>$D54*$E54</f>
        <v>2520</v>
      </c>
      <c r="G54" s="23">
        <f>$F54*1.23</f>
        <v>3099.6</v>
      </c>
    </row>
    <row r="55" spans="1:7" ht="24" customHeight="1">
      <c r="A55" s="21" t="s">
        <v>21</v>
      </c>
      <c r="B55" s="60" t="s">
        <v>93</v>
      </c>
      <c r="C55" s="20" t="s">
        <v>11</v>
      </c>
      <c r="D55" s="25">
        <v>2</v>
      </c>
      <c r="E55" s="26">
        <v>370</v>
      </c>
      <c r="F55" s="23">
        <f>$D55*$E55</f>
        <v>740</v>
      </c>
      <c r="G55" s="23">
        <f>$F55*1.23</f>
        <v>910.1999999999999</v>
      </c>
    </row>
    <row r="56" spans="1:7" ht="23.25" customHeight="1">
      <c r="A56" s="21" t="s">
        <v>22</v>
      </c>
      <c r="B56" s="60" t="s">
        <v>94</v>
      </c>
      <c r="C56" s="20" t="s">
        <v>11</v>
      </c>
      <c r="D56" s="25">
        <v>2</v>
      </c>
      <c r="E56" s="26">
        <v>370</v>
      </c>
      <c r="F56" s="23">
        <f>$D56*$E56</f>
        <v>740</v>
      </c>
      <c r="G56" s="23">
        <f>$F56*1.23</f>
        <v>910.1999999999999</v>
      </c>
    </row>
    <row r="57" spans="1:7" ht="24.75" customHeight="1">
      <c r="A57" s="21" t="s">
        <v>23</v>
      </c>
      <c r="B57" s="60" t="s">
        <v>95</v>
      </c>
      <c r="C57" s="20" t="s">
        <v>11</v>
      </c>
      <c r="D57" s="25">
        <v>2</v>
      </c>
      <c r="E57" s="26">
        <v>370</v>
      </c>
      <c r="F57" s="23">
        <f>$D57*$E57</f>
        <v>740</v>
      </c>
      <c r="G57" s="23">
        <f>$F57*1.23</f>
        <v>910.1999999999999</v>
      </c>
    </row>
    <row r="58" spans="1:7" s="59" customFormat="1" ht="30.75">
      <c r="A58" s="21" t="s">
        <v>49</v>
      </c>
      <c r="B58" s="60" t="s">
        <v>104</v>
      </c>
      <c r="C58" s="21" t="s">
        <v>11</v>
      </c>
      <c r="D58" s="28">
        <v>2</v>
      </c>
      <c r="E58" s="41">
        <v>300</v>
      </c>
      <c r="F58" s="42">
        <f>$D58*$E58</f>
        <v>600</v>
      </c>
      <c r="G58" s="42">
        <f>$F58*1.23</f>
        <v>738</v>
      </c>
    </row>
    <row r="59" spans="1:7" ht="27.75" customHeight="1">
      <c r="A59" s="61" t="s">
        <v>89</v>
      </c>
      <c r="B59" s="107" t="s">
        <v>115</v>
      </c>
      <c r="C59" s="47" t="s">
        <v>19</v>
      </c>
      <c r="D59" s="55" t="s">
        <v>19</v>
      </c>
      <c r="E59" s="56" t="s">
        <v>19</v>
      </c>
      <c r="F59" s="57" t="s">
        <v>19</v>
      </c>
      <c r="G59" s="57" t="s">
        <v>19</v>
      </c>
    </row>
    <row r="60" spans="1:7" ht="27" customHeight="1">
      <c r="A60" s="62" t="s">
        <v>20</v>
      </c>
      <c r="B60" s="63" t="s">
        <v>96</v>
      </c>
      <c r="C60" s="62" t="s">
        <v>11</v>
      </c>
      <c r="D60" s="64">
        <v>2</v>
      </c>
      <c r="E60" s="65">
        <v>160</v>
      </c>
      <c r="F60" s="23">
        <f>$D60*$E60</f>
        <v>320</v>
      </c>
      <c r="G60" s="23">
        <f>$F60*1.23</f>
        <v>393.6</v>
      </c>
    </row>
    <row r="61" spans="1:7" ht="27" customHeight="1">
      <c r="A61" s="62" t="s">
        <v>21</v>
      </c>
      <c r="B61" s="66" t="s">
        <v>105</v>
      </c>
      <c r="C61" s="67" t="s">
        <v>11</v>
      </c>
      <c r="D61" s="64">
        <v>2</v>
      </c>
      <c r="E61" s="65">
        <v>160</v>
      </c>
      <c r="F61" s="23">
        <f>$D61*$E61</f>
        <v>320</v>
      </c>
      <c r="G61" s="23">
        <f>$F61*1.23</f>
        <v>393.6</v>
      </c>
    </row>
    <row r="62" spans="1:7" ht="27" customHeight="1">
      <c r="A62" s="62" t="s">
        <v>22</v>
      </c>
      <c r="B62" s="66" t="s">
        <v>97</v>
      </c>
      <c r="C62" s="67" t="s">
        <v>11</v>
      </c>
      <c r="D62" s="64">
        <v>2</v>
      </c>
      <c r="E62" s="65">
        <v>160</v>
      </c>
      <c r="F62" s="23">
        <f>$D62*$E62</f>
        <v>320</v>
      </c>
      <c r="G62" s="23">
        <f>$F62*1.23</f>
        <v>393.6</v>
      </c>
    </row>
    <row r="63" spans="1:7" ht="30.75" customHeight="1">
      <c r="A63" s="62" t="s">
        <v>23</v>
      </c>
      <c r="B63" s="68" t="s">
        <v>98</v>
      </c>
      <c r="C63" s="62" t="s">
        <v>11</v>
      </c>
      <c r="D63" s="64">
        <v>2</v>
      </c>
      <c r="E63" s="65">
        <v>160</v>
      </c>
      <c r="F63" s="23">
        <f>$D63*$E63</f>
        <v>320</v>
      </c>
      <c r="G63" s="23">
        <f>$F63*1.23</f>
        <v>393.6</v>
      </c>
    </row>
    <row r="64" spans="1:7" ht="32.25" customHeight="1">
      <c r="A64" s="61" t="s">
        <v>90</v>
      </c>
      <c r="B64" s="107" t="s">
        <v>107</v>
      </c>
      <c r="C64" s="47" t="s">
        <v>19</v>
      </c>
      <c r="D64" s="47" t="s">
        <v>19</v>
      </c>
      <c r="E64" s="47" t="s">
        <v>19</v>
      </c>
      <c r="F64" s="47" t="s">
        <v>19</v>
      </c>
      <c r="G64" s="47" t="s">
        <v>19</v>
      </c>
    </row>
    <row r="65" spans="1:7" ht="30.75">
      <c r="A65" s="62" t="s">
        <v>20</v>
      </c>
      <c r="B65" s="113" t="s">
        <v>108</v>
      </c>
      <c r="C65" s="62" t="s">
        <v>11</v>
      </c>
      <c r="D65" s="64">
        <v>2</v>
      </c>
      <c r="E65" s="65">
        <v>260</v>
      </c>
      <c r="F65" s="23">
        <f>$D65*$E65</f>
        <v>520</v>
      </c>
      <c r="G65" s="23">
        <f>$F65*1.23</f>
        <v>639.6</v>
      </c>
    </row>
    <row r="66" spans="1:7" ht="30.75">
      <c r="A66" s="62" t="s">
        <v>21</v>
      </c>
      <c r="B66" s="111" t="s">
        <v>109</v>
      </c>
      <c r="C66" s="67" t="s">
        <v>11</v>
      </c>
      <c r="D66" s="64">
        <v>1</v>
      </c>
      <c r="E66" s="65">
        <v>180</v>
      </c>
      <c r="F66" s="23">
        <f>$D66*$E66</f>
        <v>180</v>
      </c>
      <c r="G66" s="23">
        <f>$F66*1.23</f>
        <v>221.4</v>
      </c>
    </row>
    <row r="67" spans="1:7" ht="30.75">
      <c r="A67" s="62" t="s">
        <v>22</v>
      </c>
      <c r="B67" s="111" t="s">
        <v>110</v>
      </c>
      <c r="C67" s="67" t="s">
        <v>11</v>
      </c>
      <c r="D67" s="64">
        <v>1</v>
      </c>
      <c r="E67" s="65">
        <v>180</v>
      </c>
      <c r="F67" s="23">
        <f>$D67*$E67</f>
        <v>180</v>
      </c>
      <c r="G67" s="23">
        <f>$F67*1.23</f>
        <v>221.4</v>
      </c>
    </row>
    <row r="68" spans="1:7" ht="30.75">
      <c r="A68" s="62" t="s">
        <v>23</v>
      </c>
      <c r="B68" s="112" t="s">
        <v>111</v>
      </c>
      <c r="C68" s="62" t="s">
        <v>11</v>
      </c>
      <c r="D68" s="64">
        <v>1</v>
      </c>
      <c r="E68" s="65">
        <v>180</v>
      </c>
      <c r="F68" s="23">
        <f>$D68*$E68</f>
        <v>180</v>
      </c>
      <c r="G68" s="23">
        <f>$F68*1.23</f>
        <v>221.4</v>
      </c>
    </row>
    <row r="69" spans="1:7" s="59" customFormat="1" ht="30.75">
      <c r="A69" s="35" t="s">
        <v>91</v>
      </c>
      <c r="B69" s="60" t="s">
        <v>106</v>
      </c>
      <c r="C69" s="108" t="s">
        <v>11</v>
      </c>
      <c r="D69" s="108">
        <v>1</v>
      </c>
      <c r="E69" s="41">
        <v>700</v>
      </c>
      <c r="F69" s="41">
        <f>$D69*$E69</f>
        <v>700</v>
      </c>
      <c r="G69" s="108">
        <f>$F69*1.23</f>
        <v>861</v>
      </c>
    </row>
    <row r="70" spans="1:7" ht="24" customHeight="1">
      <c r="A70" s="62" t="s">
        <v>50</v>
      </c>
      <c r="B70" s="106" t="s">
        <v>55</v>
      </c>
      <c r="C70" s="20" t="s">
        <v>11</v>
      </c>
      <c r="D70" s="25">
        <v>2</v>
      </c>
      <c r="E70" s="26">
        <v>78</v>
      </c>
      <c r="F70" s="23">
        <f>D70*E70</f>
        <v>156</v>
      </c>
      <c r="G70" s="23">
        <f>F70*1.23</f>
        <v>191.88</v>
      </c>
    </row>
    <row r="71" spans="1:7" ht="24.75" customHeight="1">
      <c r="A71" s="62" t="s">
        <v>51</v>
      </c>
      <c r="B71" s="106" t="s">
        <v>87</v>
      </c>
      <c r="C71" s="20" t="s">
        <v>11</v>
      </c>
      <c r="D71" s="25">
        <v>2</v>
      </c>
      <c r="E71" s="26">
        <v>179</v>
      </c>
      <c r="F71" s="23">
        <f>D71*E71</f>
        <v>358</v>
      </c>
      <c r="G71" s="23">
        <f>F71*1.23</f>
        <v>440.34</v>
      </c>
    </row>
    <row r="72" spans="1:7" ht="30" customHeight="1">
      <c r="A72" s="69" t="s">
        <v>52</v>
      </c>
      <c r="B72" s="70" t="s">
        <v>99</v>
      </c>
      <c r="C72" s="71" t="s">
        <v>19</v>
      </c>
      <c r="D72" s="69" t="s">
        <v>19</v>
      </c>
      <c r="E72" s="72" t="s">
        <v>19</v>
      </c>
      <c r="F72" s="73" t="s">
        <v>19</v>
      </c>
      <c r="G72" s="73" t="s">
        <v>19</v>
      </c>
    </row>
    <row r="73" spans="1:7" ht="27" customHeight="1">
      <c r="A73" s="62" t="s">
        <v>20</v>
      </c>
      <c r="B73" s="109" t="s">
        <v>100</v>
      </c>
      <c r="C73" s="74" t="s">
        <v>11</v>
      </c>
      <c r="D73" s="52">
        <v>3</v>
      </c>
      <c r="E73" s="53">
        <v>330</v>
      </c>
      <c r="F73" s="40">
        <f aca="true" t="shared" si="8" ref="F73:F78">$D73*$E73</f>
        <v>990</v>
      </c>
      <c r="G73" s="40">
        <f aca="true" t="shared" si="9" ref="G73:G78">$F73*1.23</f>
        <v>1217.7</v>
      </c>
    </row>
    <row r="74" spans="1:7" ht="27" customHeight="1">
      <c r="A74" s="62" t="s">
        <v>21</v>
      </c>
      <c r="B74" s="32" t="s">
        <v>101</v>
      </c>
      <c r="C74" s="74" t="s">
        <v>11</v>
      </c>
      <c r="D74" s="52">
        <v>3</v>
      </c>
      <c r="E74" s="53">
        <v>530</v>
      </c>
      <c r="F74" s="40">
        <f t="shared" si="8"/>
        <v>1590</v>
      </c>
      <c r="G74" s="40">
        <f t="shared" si="9"/>
        <v>1955.7</v>
      </c>
    </row>
    <row r="75" spans="1:7" ht="27" customHeight="1">
      <c r="A75" s="62" t="s">
        <v>22</v>
      </c>
      <c r="B75" s="32" t="s">
        <v>102</v>
      </c>
      <c r="C75" s="74" t="s">
        <v>11</v>
      </c>
      <c r="D75" s="52">
        <v>3</v>
      </c>
      <c r="E75" s="53">
        <v>530</v>
      </c>
      <c r="F75" s="40">
        <f t="shared" si="8"/>
        <v>1590</v>
      </c>
      <c r="G75" s="40">
        <f t="shared" si="9"/>
        <v>1955.7</v>
      </c>
    </row>
    <row r="76" spans="1:7" ht="26.25" customHeight="1">
      <c r="A76" s="62" t="s">
        <v>23</v>
      </c>
      <c r="B76" s="32" t="s">
        <v>103</v>
      </c>
      <c r="C76" s="74" t="s">
        <v>11</v>
      </c>
      <c r="D76" s="52">
        <v>3</v>
      </c>
      <c r="E76" s="53">
        <v>530</v>
      </c>
      <c r="F76" s="40">
        <f t="shared" si="8"/>
        <v>1590</v>
      </c>
      <c r="G76" s="40">
        <f t="shared" si="9"/>
        <v>1955.7</v>
      </c>
    </row>
    <row r="77" spans="1:7" ht="27" customHeight="1">
      <c r="A77" s="139" t="s">
        <v>53</v>
      </c>
      <c r="B77" s="32" t="s">
        <v>56</v>
      </c>
      <c r="C77" s="74" t="s">
        <v>11</v>
      </c>
      <c r="D77" s="52">
        <v>1</v>
      </c>
      <c r="E77" s="53">
        <v>49</v>
      </c>
      <c r="F77" s="40">
        <f t="shared" si="8"/>
        <v>49</v>
      </c>
      <c r="G77" s="40">
        <f t="shared" si="9"/>
        <v>60.269999999999996</v>
      </c>
    </row>
    <row r="78" spans="1:7" ht="26.25" customHeight="1">
      <c r="A78" s="62" t="s">
        <v>54</v>
      </c>
      <c r="B78" s="32" t="s">
        <v>126</v>
      </c>
      <c r="C78" s="74" t="s">
        <v>11</v>
      </c>
      <c r="D78" s="52">
        <v>60</v>
      </c>
      <c r="E78" s="53">
        <v>42</v>
      </c>
      <c r="F78" s="40">
        <f t="shared" si="8"/>
        <v>2520</v>
      </c>
      <c r="G78" s="40">
        <f t="shared" si="9"/>
        <v>3099.6</v>
      </c>
    </row>
    <row r="79" spans="1:7" ht="31.5" customHeight="1">
      <c r="A79" s="75"/>
      <c r="B79" s="76" t="s">
        <v>57</v>
      </c>
      <c r="C79" s="77"/>
      <c r="D79" s="78"/>
      <c r="E79" s="79"/>
      <c r="F79" s="80">
        <f>SUM(F7:F78)</f>
        <v>271325.81000000006</v>
      </c>
      <c r="G79" s="80">
        <f>SUM(G7:G78)</f>
        <v>333730.74629999994</v>
      </c>
    </row>
    <row r="80" spans="1:7" ht="15">
      <c r="A80" s="81"/>
      <c r="D80" s="82"/>
      <c r="E80" s="83"/>
      <c r="F80" s="83"/>
      <c r="G80" s="83"/>
    </row>
    <row r="81" spans="1:7" ht="15">
      <c r="A81" s="81"/>
      <c r="D81" s="82"/>
      <c r="E81" s="83"/>
      <c r="F81" s="83"/>
      <c r="G81" s="83"/>
    </row>
    <row r="82" spans="1:7" ht="15">
      <c r="A82" s="81"/>
      <c r="B82" s="84"/>
      <c r="D82" s="82"/>
      <c r="E82" s="83"/>
      <c r="F82" s="83"/>
      <c r="G82" s="83"/>
    </row>
    <row r="83" spans="1:7" ht="15">
      <c r="A83" s="81"/>
      <c r="B83" s="85" t="s">
        <v>58</v>
      </c>
      <c r="C83" s="86"/>
      <c r="D83" s="86"/>
      <c r="E83" s="86"/>
      <c r="F83" s="86" t="s">
        <v>59</v>
      </c>
      <c r="G83" s="86"/>
    </row>
    <row r="84" spans="1:7" ht="12.75">
      <c r="A84"/>
      <c r="B84"/>
      <c r="C84"/>
      <c r="D84"/>
      <c r="E84"/>
      <c r="F84"/>
      <c r="G84"/>
    </row>
    <row r="85" spans="1:7" ht="12.75">
      <c r="A85"/>
      <c r="B85"/>
      <c r="C85"/>
      <c r="D85"/>
      <c r="E85"/>
      <c r="F85"/>
      <c r="G85"/>
    </row>
  </sheetData>
  <sheetProtection selectLockedCells="1" selectUnlockedCells="1"/>
  <mergeCells count="2">
    <mergeCell ref="A1:B1"/>
    <mergeCell ref="B3:E4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scale="87" r:id="rId1"/>
  <headerFooter alignWithMargins="0">
    <oddFooter>&amp;CStrona &amp;P z &amp;N</oddFooter>
  </headerFooter>
  <rowBreaks count="4" manualBreakCount="4">
    <brk id="21" max="255" man="1"/>
    <brk id="41" max="6" man="1"/>
    <brk id="58" max="255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3">
      <selection activeCell="D79" sqref="D79"/>
    </sheetView>
  </sheetViews>
  <sheetFormatPr defaultColWidth="9.140625" defaultRowHeight="12.75"/>
  <cols>
    <col min="1" max="1" width="7.28125" style="0" customWidth="1"/>
    <col min="2" max="2" width="93.421875" style="0" customWidth="1"/>
    <col min="5" max="5" width="19.7109375" style="0" customWidth="1"/>
    <col min="6" max="7" width="17.7109375" style="0" customWidth="1"/>
  </cols>
  <sheetData>
    <row r="1" spans="1:7" ht="15">
      <c r="A1" s="188" t="s">
        <v>0</v>
      </c>
      <c r="B1" s="188"/>
      <c r="C1" s="2"/>
      <c r="D1" s="3"/>
      <c r="E1" s="4"/>
      <c r="F1" s="5"/>
      <c r="G1" s="5"/>
    </row>
    <row r="2" spans="1:7" ht="15">
      <c r="A2" s="6"/>
      <c r="B2" s="2"/>
      <c r="C2" s="2"/>
      <c r="D2" s="3"/>
      <c r="E2" s="4"/>
      <c r="F2" s="5"/>
      <c r="G2" s="7" t="s">
        <v>60</v>
      </c>
    </row>
    <row r="3" spans="1:7" ht="15">
      <c r="A3" s="8"/>
      <c r="B3" s="189" t="s">
        <v>2</v>
      </c>
      <c r="C3" s="189"/>
      <c r="D3" s="189"/>
      <c r="E3" s="189"/>
      <c r="F3" s="9"/>
      <c r="G3" s="9"/>
    </row>
    <row r="4" spans="1:7" ht="15">
      <c r="A4" s="10"/>
      <c r="B4" s="189"/>
      <c r="C4" s="189"/>
      <c r="D4" s="189"/>
      <c r="E4" s="189"/>
      <c r="F4" s="11"/>
      <c r="G4" s="11"/>
    </row>
    <row r="5" spans="1:7" ht="15">
      <c r="A5" s="12"/>
      <c r="B5" s="13"/>
      <c r="C5" s="13"/>
      <c r="D5" s="13"/>
      <c r="E5" s="14"/>
      <c r="F5" s="14"/>
      <c r="G5" s="14"/>
    </row>
    <row r="6" spans="1:7" ht="15">
      <c r="A6" s="6"/>
      <c r="B6" s="87"/>
      <c r="C6" s="87"/>
      <c r="D6" s="87"/>
      <c r="E6" s="88"/>
      <c r="F6" s="88"/>
      <c r="G6" s="88"/>
    </row>
    <row r="7" spans="1:7" ht="30.75">
      <c r="A7" s="15" t="s">
        <v>3</v>
      </c>
      <c r="B7" s="16" t="s">
        <v>4</v>
      </c>
      <c r="C7" s="17" t="s">
        <v>5</v>
      </c>
      <c r="D7" s="17" t="s">
        <v>6</v>
      </c>
      <c r="E7" s="18" t="s">
        <v>112</v>
      </c>
      <c r="F7" s="18" t="s">
        <v>8</v>
      </c>
      <c r="G7" s="18" t="s">
        <v>9</v>
      </c>
    </row>
    <row r="8" spans="1:7" ht="24" customHeight="1">
      <c r="A8" s="136" t="s">
        <v>10</v>
      </c>
      <c r="B8" s="32" t="s">
        <v>130</v>
      </c>
      <c r="C8" s="20" t="s">
        <v>11</v>
      </c>
      <c r="D8" s="114">
        <v>25</v>
      </c>
      <c r="E8" s="22">
        <v>355</v>
      </c>
      <c r="F8" s="23">
        <f>D8*E8</f>
        <v>8875</v>
      </c>
      <c r="G8" s="23">
        <f>F8*1.23</f>
        <v>10916.25</v>
      </c>
    </row>
    <row r="9" spans="1:7" ht="36" customHeight="1">
      <c r="A9" s="136" t="s">
        <v>12</v>
      </c>
      <c r="B9" s="131" t="s">
        <v>129</v>
      </c>
      <c r="C9" s="20" t="s">
        <v>11</v>
      </c>
      <c r="D9" s="114">
        <v>35</v>
      </c>
      <c r="E9" s="26">
        <v>140</v>
      </c>
      <c r="F9" s="23">
        <f>D9*E9</f>
        <v>4900</v>
      </c>
      <c r="G9" s="23">
        <f>F9*1.23</f>
        <v>6027</v>
      </c>
    </row>
    <row r="10" spans="1:7" ht="36" customHeight="1">
      <c r="A10" s="25" t="s">
        <v>13</v>
      </c>
      <c r="B10" s="99" t="s">
        <v>131</v>
      </c>
      <c r="C10" s="25" t="s">
        <v>11</v>
      </c>
      <c r="D10" s="114">
        <v>4</v>
      </c>
      <c r="E10" s="26">
        <v>287.97</v>
      </c>
      <c r="F10" s="23">
        <f>D10*E10</f>
        <v>1151.88</v>
      </c>
      <c r="G10" s="23">
        <f>F10*1.23</f>
        <v>1416.8124</v>
      </c>
    </row>
    <row r="11" spans="1:7" ht="37.5" customHeight="1">
      <c r="A11" s="136" t="s">
        <v>14</v>
      </c>
      <c r="B11" s="90" t="s">
        <v>15</v>
      </c>
      <c r="C11" s="20" t="s">
        <v>11</v>
      </c>
      <c r="D11" s="114">
        <v>40</v>
      </c>
      <c r="E11" s="26">
        <v>605</v>
      </c>
      <c r="F11" s="23">
        <f>D11*E11</f>
        <v>24200</v>
      </c>
      <c r="G11" s="23">
        <f>F11*1.23</f>
        <v>29766</v>
      </c>
    </row>
    <row r="12" spans="1:7" ht="36" customHeight="1">
      <c r="A12" s="19" t="s">
        <v>16</v>
      </c>
      <c r="B12" s="91" t="s">
        <v>62</v>
      </c>
      <c r="C12" s="25" t="s">
        <v>11</v>
      </c>
      <c r="D12" s="114">
        <v>25</v>
      </c>
      <c r="E12" s="22">
        <v>745</v>
      </c>
      <c r="F12" s="23">
        <f>D12*E12</f>
        <v>18625</v>
      </c>
      <c r="G12" s="23">
        <f>F12*1.23</f>
        <v>22908.75</v>
      </c>
    </row>
    <row r="13" spans="1:7" ht="27" customHeight="1">
      <c r="A13" s="29" t="s">
        <v>17</v>
      </c>
      <c r="B13" s="126" t="s">
        <v>18</v>
      </c>
      <c r="C13" s="30" t="s">
        <v>19</v>
      </c>
      <c r="D13" s="30" t="s">
        <v>19</v>
      </c>
      <c r="E13" s="31" t="s">
        <v>19</v>
      </c>
      <c r="F13" s="31" t="s">
        <v>19</v>
      </c>
      <c r="G13" s="31" t="s">
        <v>19</v>
      </c>
    </row>
    <row r="14" spans="1:7" ht="40.5" customHeight="1">
      <c r="A14" s="19" t="s">
        <v>20</v>
      </c>
      <c r="B14" s="32" t="s">
        <v>132</v>
      </c>
      <c r="C14" s="21" t="s">
        <v>11</v>
      </c>
      <c r="D14" s="114">
        <v>2</v>
      </c>
      <c r="E14" s="127">
        <v>232</v>
      </c>
      <c r="F14" s="34">
        <f>D14*E14</f>
        <v>464</v>
      </c>
      <c r="G14" s="34">
        <f>F14*1.23</f>
        <v>570.72</v>
      </c>
    </row>
    <row r="15" spans="1:7" ht="34.5" customHeight="1">
      <c r="A15" s="136" t="s">
        <v>21</v>
      </c>
      <c r="B15" s="140" t="s">
        <v>133</v>
      </c>
      <c r="C15" s="20" t="s">
        <v>11</v>
      </c>
      <c r="D15" s="114">
        <v>0</v>
      </c>
      <c r="E15" s="22">
        <v>249</v>
      </c>
      <c r="F15" s="34">
        <f>D15*E15</f>
        <v>0</v>
      </c>
      <c r="G15" s="34">
        <f>F15*1.23</f>
        <v>0</v>
      </c>
    </row>
    <row r="16" spans="1:7" ht="37.5" customHeight="1">
      <c r="A16" s="136" t="s">
        <v>22</v>
      </c>
      <c r="B16" s="140" t="s">
        <v>134</v>
      </c>
      <c r="C16" s="20" t="s">
        <v>11</v>
      </c>
      <c r="D16" s="114">
        <v>0</v>
      </c>
      <c r="E16" s="22">
        <v>249</v>
      </c>
      <c r="F16" s="34">
        <f>D16*E16</f>
        <v>0</v>
      </c>
      <c r="G16" s="34">
        <f>F16*1.23</f>
        <v>0</v>
      </c>
    </row>
    <row r="17" spans="1:7" ht="38.25" customHeight="1">
      <c r="A17" s="136" t="s">
        <v>23</v>
      </c>
      <c r="B17" s="140" t="s">
        <v>135</v>
      </c>
      <c r="C17" s="20" t="s">
        <v>11</v>
      </c>
      <c r="D17" s="114">
        <v>0</v>
      </c>
      <c r="E17" s="22">
        <v>249</v>
      </c>
      <c r="F17" s="34">
        <f>D17*E17</f>
        <v>0</v>
      </c>
      <c r="G17" s="34">
        <f>F17*1.23</f>
        <v>0</v>
      </c>
    </row>
    <row r="18" spans="1:7" ht="31.5" customHeight="1">
      <c r="A18" s="29" t="s">
        <v>24</v>
      </c>
      <c r="B18" s="126" t="s">
        <v>25</v>
      </c>
      <c r="C18" s="36" t="s">
        <v>19</v>
      </c>
      <c r="D18" s="93" t="s">
        <v>19</v>
      </c>
      <c r="E18" s="94" t="s">
        <v>19</v>
      </c>
      <c r="F18" s="94" t="s">
        <v>19</v>
      </c>
      <c r="G18" s="94" t="s">
        <v>19</v>
      </c>
    </row>
    <row r="19" spans="1:7" ht="33" customHeight="1">
      <c r="A19" s="19" t="s">
        <v>20</v>
      </c>
      <c r="B19" s="37" t="s">
        <v>63</v>
      </c>
      <c r="C19" s="20" t="s">
        <v>11</v>
      </c>
      <c r="D19" s="114">
        <v>3</v>
      </c>
      <c r="E19" s="39">
        <v>319</v>
      </c>
      <c r="F19" s="40">
        <f aca="true" t="shared" si="0" ref="F19:F24">D19*E19</f>
        <v>957</v>
      </c>
      <c r="G19" s="40">
        <f aca="true" t="shared" si="1" ref="G19:G24">F19*1.23</f>
        <v>1177.11</v>
      </c>
    </row>
    <row r="20" spans="1:7" ht="39.75" customHeight="1">
      <c r="A20" s="19" t="s">
        <v>21</v>
      </c>
      <c r="B20" s="37" t="s">
        <v>64</v>
      </c>
      <c r="C20" s="20" t="s">
        <v>11</v>
      </c>
      <c r="D20" s="114">
        <v>2</v>
      </c>
      <c r="E20" s="26">
        <v>811</v>
      </c>
      <c r="F20" s="40">
        <f t="shared" si="0"/>
        <v>1622</v>
      </c>
      <c r="G20" s="23">
        <f t="shared" si="1"/>
        <v>1995.06</v>
      </c>
    </row>
    <row r="21" spans="1:7" ht="39" customHeight="1">
      <c r="A21" s="19" t="s">
        <v>22</v>
      </c>
      <c r="B21" s="37" t="s">
        <v>65</v>
      </c>
      <c r="C21" s="20" t="s">
        <v>11</v>
      </c>
      <c r="D21" s="114">
        <v>2</v>
      </c>
      <c r="E21" s="26">
        <v>811</v>
      </c>
      <c r="F21" s="40">
        <f t="shared" si="0"/>
        <v>1622</v>
      </c>
      <c r="G21" s="23">
        <f t="shared" si="1"/>
        <v>1995.06</v>
      </c>
    </row>
    <row r="22" spans="1:7" ht="36.75" customHeight="1">
      <c r="A22" s="19" t="s">
        <v>23</v>
      </c>
      <c r="B22" s="37" t="s">
        <v>66</v>
      </c>
      <c r="C22" s="20" t="s">
        <v>11</v>
      </c>
      <c r="D22" s="114">
        <v>2</v>
      </c>
      <c r="E22" s="26">
        <v>811</v>
      </c>
      <c r="F22" s="40">
        <f t="shared" si="0"/>
        <v>1622</v>
      </c>
      <c r="G22" s="23">
        <f t="shared" si="1"/>
        <v>1995.06</v>
      </c>
    </row>
    <row r="23" spans="1:7" ht="33" customHeight="1">
      <c r="A23" s="136" t="s">
        <v>26</v>
      </c>
      <c r="B23" s="60" t="s">
        <v>136</v>
      </c>
      <c r="C23" s="21" t="s">
        <v>11</v>
      </c>
      <c r="D23" s="114">
        <v>30</v>
      </c>
      <c r="E23" s="41">
        <v>408</v>
      </c>
      <c r="F23" s="40">
        <f t="shared" si="0"/>
        <v>12240</v>
      </c>
      <c r="G23" s="42">
        <f t="shared" si="1"/>
        <v>15055.199999999999</v>
      </c>
    </row>
    <row r="24" spans="1:7" ht="36" customHeight="1">
      <c r="A24" s="19" t="s">
        <v>27</v>
      </c>
      <c r="B24" s="134" t="s">
        <v>140</v>
      </c>
      <c r="C24" s="20" t="s">
        <v>11</v>
      </c>
      <c r="D24" s="114">
        <v>2</v>
      </c>
      <c r="E24" s="46">
        <v>120</v>
      </c>
      <c r="F24" s="40">
        <f t="shared" si="0"/>
        <v>240</v>
      </c>
      <c r="G24" s="34">
        <f t="shared" si="1"/>
        <v>295.2</v>
      </c>
    </row>
    <row r="25" spans="1:7" ht="29.25" customHeight="1">
      <c r="A25" s="29" t="s">
        <v>28</v>
      </c>
      <c r="B25" s="100" t="s">
        <v>29</v>
      </c>
      <c r="C25" s="36" t="s">
        <v>19</v>
      </c>
      <c r="D25" s="96" t="s">
        <v>19</v>
      </c>
      <c r="E25" s="97" t="s">
        <v>19</v>
      </c>
      <c r="F25" s="97" t="s">
        <v>19</v>
      </c>
      <c r="G25" s="97" t="s">
        <v>19</v>
      </c>
    </row>
    <row r="26" spans="1:7" ht="29.25" customHeight="1">
      <c r="A26" s="19" t="s">
        <v>20</v>
      </c>
      <c r="B26" s="37" t="s">
        <v>67</v>
      </c>
      <c r="C26" s="20" t="s">
        <v>11</v>
      </c>
      <c r="D26" s="114">
        <v>2</v>
      </c>
      <c r="E26" s="53">
        <v>299</v>
      </c>
      <c r="F26" s="40">
        <f>D26*E26</f>
        <v>598</v>
      </c>
      <c r="G26" s="40">
        <f aca="true" t="shared" si="2" ref="G26:G32">F26*1.23</f>
        <v>735.54</v>
      </c>
    </row>
    <row r="27" spans="1:7" ht="25.5" customHeight="1">
      <c r="A27" s="43" t="s">
        <v>21</v>
      </c>
      <c r="B27" s="98" t="s">
        <v>68</v>
      </c>
      <c r="C27" s="44" t="s">
        <v>11</v>
      </c>
      <c r="D27" s="114">
        <v>1</v>
      </c>
      <c r="E27" s="46">
        <v>315</v>
      </c>
      <c r="F27" s="40">
        <f aca="true" t="shared" si="3" ref="F27:F32">D27*E27</f>
        <v>315</v>
      </c>
      <c r="G27" s="34">
        <f t="shared" si="2"/>
        <v>387.45</v>
      </c>
    </row>
    <row r="28" spans="1:7" ht="33.75" customHeight="1">
      <c r="A28" s="21" t="s">
        <v>22</v>
      </c>
      <c r="B28" s="37" t="s">
        <v>69</v>
      </c>
      <c r="C28" s="20" t="s">
        <v>11</v>
      </c>
      <c r="D28" s="114">
        <v>1</v>
      </c>
      <c r="E28" s="26">
        <v>315</v>
      </c>
      <c r="F28" s="40">
        <f t="shared" si="3"/>
        <v>315</v>
      </c>
      <c r="G28" s="23">
        <f t="shared" si="2"/>
        <v>387.45</v>
      </c>
    </row>
    <row r="29" spans="1:7" ht="31.5" customHeight="1">
      <c r="A29" s="21" t="s">
        <v>23</v>
      </c>
      <c r="B29" s="37" t="s">
        <v>70</v>
      </c>
      <c r="C29" s="20" t="s">
        <v>11</v>
      </c>
      <c r="D29" s="114">
        <v>1</v>
      </c>
      <c r="E29" s="26">
        <v>315</v>
      </c>
      <c r="F29" s="40">
        <f t="shared" si="3"/>
        <v>315</v>
      </c>
      <c r="G29" s="23">
        <f t="shared" si="2"/>
        <v>387.45</v>
      </c>
    </row>
    <row r="30" spans="1:7" ht="36" customHeight="1">
      <c r="A30" s="21" t="s">
        <v>30</v>
      </c>
      <c r="B30" s="60" t="s">
        <v>71</v>
      </c>
      <c r="C30" s="21" t="s">
        <v>11</v>
      </c>
      <c r="D30" s="114">
        <v>3</v>
      </c>
      <c r="E30" s="41">
        <v>248.81</v>
      </c>
      <c r="F30" s="40">
        <f t="shared" si="3"/>
        <v>746.4300000000001</v>
      </c>
      <c r="G30" s="42">
        <f t="shared" si="2"/>
        <v>918.1089000000001</v>
      </c>
    </row>
    <row r="31" spans="1:7" ht="39" customHeight="1">
      <c r="A31" s="21" t="s">
        <v>31</v>
      </c>
      <c r="B31" s="99" t="s">
        <v>137</v>
      </c>
      <c r="C31" s="20" t="s">
        <v>11</v>
      </c>
      <c r="D31" s="114">
        <v>40</v>
      </c>
      <c r="E31" s="26">
        <v>596</v>
      </c>
      <c r="F31" s="40">
        <f t="shared" si="3"/>
        <v>23840</v>
      </c>
      <c r="G31" s="23">
        <f t="shared" si="2"/>
        <v>29323.2</v>
      </c>
    </row>
    <row r="32" spans="1:7" ht="34.5" customHeight="1">
      <c r="A32" s="138" t="s">
        <v>32</v>
      </c>
      <c r="B32" s="99" t="s">
        <v>138</v>
      </c>
      <c r="C32" s="20" t="s">
        <v>11</v>
      </c>
      <c r="D32" s="114">
        <v>35</v>
      </c>
      <c r="E32" s="26">
        <v>78</v>
      </c>
      <c r="F32" s="40">
        <f t="shared" si="3"/>
        <v>2730</v>
      </c>
      <c r="G32" s="23">
        <f t="shared" si="2"/>
        <v>3357.9</v>
      </c>
    </row>
    <row r="33" spans="1:7" ht="24" customHeight="1">
      <c r="A33" s="47" t="s">
        <v>33</v>
      </c>
      <c r="B33" s="100" t="s">
        <v>34</v>
      </c>
      <c r="C33" s="30" t="s">
        <v>19</v>
      </c>
      <c r="D33" s="48" t="s">
        <v>19</v>
      </c>
      <c r="E33" s="49" t="s">
        <v>19</v>
      </c>
      <c r="F33" s="31" t="s">
        <v>19</v>
      </c>
      <c r="G33" s="31" t="s">
        <v>19</v>
      </c>
    </row>
    <row r="34" spans="1:7" ht="30.75">
      <c r="A34" s="21" t="s">
        <v>20</v>
      </c>
      <c r="B34" s="37" t="s">
        <v>73</v>
      </c>
      <c r="C34" s="20" t="s">
        <v>11</v>
      </c>
      <c r="D34" s="114">
        <v>4</v>
      </c>
      <c r="E34" s="26">
        <v>383.66</v>
      </c>
      <c r="F34" s="23">
        <f aca="true" t="shared" si="4" ref="F34:F39">D34*E34</f>
        <v>1534.64</v>
      </c>
      <c r="G34" s="23">
        <f aca="true" t="shared" si="5" ref="G34:G39">F34*1.23</f>
        <v>1887.6072000000001</v>
      </c>
    </row>
    <row r="35" spans="1:7" ht="30.75">
      <c r="A35" s="50" t="s">
        <v>21</v>
      </c>
      <c r="B35" s="101" t="s">
        <v>74</v>
      </c>
      <c r="C35" s="51" t="s">
        <v>11</v>
      </c>
      <c r="D35" s="114">
        <v>3</v>
      </c>
      <c r="E35" s="53">
        <v>527.75</v>
      </c>
      <c r="F35" s="23">
        <f t="shared" si="4"/>
        <v>1583.25</v>
      </c>
      <c r="G35" s="54">
        <f t="shared" si="5"/>
        <v>1947.3975</v>
      </c>
    </row>
    <row r="36" spans="1:7" ht="30.75">
      <c r="A36" s="21" t="s">
        <v>22</v>
      </c>
      <c r="B36" s="37" t="s">
        <v>75</v>
      </c>
      <c r="C36" s="20" t="s">
        <v>11</v>
      </c>
      <c r="D36" s="114">
        <v>3</v>
      </c>
      <c r="E36" s="26">
        <v>527.75</v>
      </c>
      <c r="F36" s="23">
        <f t="shared" si="4"/>
        <v>1583.25</v>
      </c>
      <c r="G36" s="34">
        <f t="shared" si="5"/>
        <v>1947.3975</v>
      </c>
    </row>
    <row r="37" spans="1:7" ht="30.75">
      <c r="A37" s="35" t="s">
        <v>23</v>
      </c>
      <c r="B37" s="98" t="s">
        <v>76</v>
      </c>
      <c r="C37" s="44" t="s">
        <v>11</v>
      </c>
      <c r="D37" s="114">
        <v>3</v>
      </c>
      <c r="E37" s="46">
        <v>527.75</v>
      </c>
      <c r="F37" s="23">
        <f t="shared" si="4"/>
        <v>1583.25</v>
      </c>
      <c r="G37" s="34">
        <f t="shared" si="5"/>
        <v>1947.3975</v>
      </c>
    </row>
    <row r="38" spans="1:7" ht="24" customHeight="1">
      <c r="A38" s="35" t="s">
        <v>61</v>
      </c>
      <c r="B38" s="27" t="s">
        <v>123</v>
      </c>
      <c r="C38" s="44" t="s">
        <v>11</v>
      </c>
      <c r="D38" s="114">
        <v>5</v>
      </c>
      <c r="E38" s="34">
        <v>460</v>
      </c>
      <c r="F38" s="23">
        <f t="shared" si="4"/>
        <v>2300</v>
      </c>
      <c r="G38" s="34">
        <f t="shared" si="5"/>
        <v>2829</v>
      </c>
    </row>
    <row r="39" spans="1:7" ht="33" customHeight="1">
      <c r="A39" s="137" t="s">
        <v>35</v>
      </c>
      <c r="B39" s="132" t="s">
        <v>139</v>
      </c>
      <c r="C39" s="28" t="s">
        <v>11</v>
      </c>
      <c r="D39" s="114">
        <v>2</v>
      </c>
      <c r="E39" s="116">
        <v>176</v>
      </c>
      <c r="F39" s="23">
        <f t="shared" si="4"/>
        <v>352</v>
      </c>
      <c r="G39" s="28">
        <f t="shared" si="5"/>
        <v>432.96</v>
      </c>
    </row>
    <row r="40" spans="1:7" ht="27" customHeight="1">
      <c r="A40" s="47" t="s">
        <v>37</v>
      </c>
      <c r="B40" s="103" t="s">
        <v>38</v>
      </c>
      <c r="C40" s="47" t="s">
        <v>19</v>
      </c>
      <c r="D40" s="55" t="s">
        <v>19</v>
      </c>
      <c r="E40" s="56" t="s">
        <v>19</v>
      </c>
      <c r="F40" s="57" t="s">
        <v>19</v>
      </c>
      <c r="G40" s="57" t="s">
        <v>19</v>
      </c>
    </row>
    <row r="41" spans="1:7" ht="30.75">
      <c r="A41" s="21" t="s">
        <v>20</v>
      </c>
      <c r="B41" s="58" t="s">
        <v>77</v>
      </c>
      <c r="C41" s="20" t="s">
        <v>11</v>
      </c>
      <c r="D41" s="114">
        <v>2</v>
      </c>
      <c r="E41" s="26">
        <v>209.76</v>
      </c>
      <c r="F41" s="23">
        <f>D41*E41</f>
        <v>419.52</v>
      </c>
      <c r="G41" s="23">
        <f aca="true" t="shared" si="6" ref="G41:G53">F41*1.23</f>
        <v>516.0096</v>
      </c>
    </row>
    <row r="42" spans="1:7" ht="30.75">
      <c r="A42" s="21" t="s">
        <v>21</v>
      </c>
      <c r="B42" s="58" t="s">
        <v>78</v>
      </c>
      <c r="C42" s="20" t="s">
        <v>11</v>
      </c>
      <c r="D42" s="114">
        <v>2</v>
      </c>
      <c r="E42" s="26">
        <v>195.93</v>
      </c>
      <c r="F42" s="23">
        <f aca="true" t="shared" si="7" ref="F42:F53">D42*E42</f>
        <v>391.86</v>
      </c>
      <c r="G42" s="23">
        <f t="shared" si="6"/>
        <v>481.9878</v>
      </c>
    </row>
    <row r="43" spans="1:7" ht="30.75">
      <c r="A43" s="21" t="s">
        <v>22</v>
      </c>
      <c r="B43" s="58" t="s">
        <v>79</v>
      </c>
      <c r="C43" s="20" t="s">
        <v>11</v>
      </c>
      <c r="D43" s="114">
        <v>2</v>
      </c>
      <c r="E43" s="26">
        <v>195.93</v>
      </c>
      <c r="F43" s="23">
        <f t="shared" si="7"/>
        <v>391.86</v>
      </c>
      <c r="G43" s="23">
        <f t="shared" si="6"/>
        <v>481.9878</v>
      </c>
    </row>
    <row r="44" spans="1:7" ht="30.75">
      <c r="A44" s="21" t="s">
        <v>23</v>
      </c>
      <c r="B44" s="58" t="s">
        <v>80</v>
      </c>
      <c r="C44" s="20" t="s">
        <v>11</v>
      </c>
      <c r="D44" s="114">
        <v>2</v>
      </c>
      <c r="E44" s="26">
        <v>195.93</v>
      </c>
      <c r="F44" s="23">
        <f t="shared" si="7"/>
        <v>391.86</v>
      </c>
      <c r="G44" s="23">
        <f t="shared" si="6"/>
        <v>481.9878</v>
      </c>
    </row>
    <row r="45" spans="1:7" ht="27" customHeight="1">
      <c r="A45" s="21" t="s">
        <v>39</v>
      </c>
      <c r="B45" s="104" t="s">
        <v>124</v>
      </c>
      <c r="C45" s="21" t="s">
        <v>11</v>
      </c>
      <c r="D45" s="117">
        <v>8</v>
      </c>
      <c r="E45" s="41">
        <v>411</v>
      </c>
      <c r="F45" s="23">
        <f t="shared" si="7"/>
        <v>3288</v>
      </c>
      <c r="G45" s="42">
        <f t="shared" si="6"/>
        <v>4044.24</v>
      </c>
    </row>
    <row r="46" spans="1:7" ht="30.75">
      <c r="A46" s="21" t="s">
        <v>40</v>
      </c>
      <c r="B46" s="104" t="s">
        <v>81</v>
      </c>
      <c r="C46" s="20" t="s">
        <v>11</v>
      </c>
      <c r="D46" s="114">
        <v>1</v>
      </c>
      <c r="E46" s="26">
        <v>541</v>
      </c>
      <c r="F46" s="23">
        <f t="shared" si="7"/>
        <v>541</v>
      </c>
      <c r="G46" s="23">
        <f t="shared" si="6"/>
        <v>665.43</v>
      </c>
    </row>
    <row r="47" spans="1:7" ht="30.75">
      <c r="A47" s="21" t="s">
        <v>41</v>
      </c>
      <c r="B47" s="105" t="s">
        <v>82</v>
      </c>
      <c r="C47" s="20" t="s">
        <v>11</v>
      </c>
      <c r="D47" s="114">
        <v>1</v>
      </c>
      <c r="E47" s="26">
        <v>749</v>
      </c>
      <c r="F47" s="23">
        <f t="shared" si="7"/>
        <v>749</v>
      </c>
      <c r="G47" s="23">
        <f t="shared" si="6"/>
        <v>921.27</v>
      </c>
    </row>
    <row r="48" spans="1:7" ht="45" customHeight="1">
      <c r="A48" s="21" t="s">
        <v>42</v>
      </c>
      <c r="B48" s="60" t="s">
        <v>83</v>
      </c>
      <c r="C48" s="20" t="s">
        <v>11</v>
      </c>
      <c r="D48" s="114">
        <v>2</v>
      </c>
      <c r="E48" s="26">
        <v>101</v>
      </c>
      <c r="F48" s="23">
        <f t="shared" si="7"/>
        <v>202</v>
      </c>
      <c r="G48" s="23">
        <f t="shared" si="6"/>
        <v>248.46</v>
      </c>
    </row>
    <row r="49" spans="1:7" ht="30.75">
      <c r="A49" s="21" t="s">
        <v>43</v>
      </c>
      <c r="B49" s="32" t="s">
        <v>88</v>
      </c>
      <c r="C49" s="20" t="s">
        <v>11</v>
      </c>
      <c r="D49" s="114">
        <v>4</v>
      </c>
      <c r="E49" s="26">
        <v>211</v>
      </c>
      <c r="F49" s="23">
        <f t="shared" si="7"/>
        <v>844</v>
      </c>
      <c r="G49" s="23">
        <f t="shared" si="6"/>
        <v>1038.12</v>
      </c>
    </row>
    <row r="50" spans="1:7" ht="30" customHeight="1">
      <c r="A50" s="138" t="s">
        <v>44</v>
      </c>
      <c r="B50" s="106" t="s">
        <v>84</v>
      </c>
      <c r="C50" s="20" t="s">
        <v>11</v>
      </c>
      <c r="D50" s="114">
        <v>3</v>
      </c>
      <c r="E50" s="26">
        <v>105</v>
      </c>
      <c r="F50" s="23">
        <f t="shared" si="7"/>
        <v>315</v>
      </c>
      <c r="G50" s="23">
        <f t="shared" si="6"/>
        <v>387.45</v>
      </c>
    </row>
    <row r="51" spans="1:7" ht="39" customHeight="1">
      <c r="A51" s="21" t="s">
        <v>45</v>
      </c>
      <c r="B51" s="60" t="s">
        <v>85</v>
      </c>
      <c r="C51" s="20" t="s">
        <v>11</v>
      </c>
      <c r="D51" s="114">
        <v>3</v>
      </c>
      <c r="E51" s="26">
        <v>189</v>
      </c>
      <c r="F51" s="23">
        <f t="shared" si="7"/>
        <v>567</v>
      </c>
      <c r="G51" s="23">
        <f t="shared" si="6"/>
        <v>697.41</v>
      </c>
    </row>
    <row r="52" spans="1:7" ht="39" customHeight="1">
      <c r="A52" s="21" t="s">
        <v>46</v>
      </c>
      <c r="B52" s="60" t="s">
        <v>86</v>
      </c>
      <c r="C52" s="20" t="s">
        <v>11</v>
      </c>
      <c r="D52" s="114">
        <v>2</v>
      </c>
      <c r="E52" s="26">
        <v>499</v>
      </c>
      <c r="F52" s="23">
        <f t="shared" si="7"/>
        <v>998</v>
      </c>
      <c r="G52" s="23">
        <f t="shared" si="6"/>
        <v>1227.54</v>
      </c>
    </row>
    <row r="53" spans="1:7" ht="42.75" customHeight="1">
      <c r="A53" s="21" t="s">
        <v>47</v>
      </c>
      <c r="B53" s="60" t="s">
        <v>113</v>
      </c>
      <c r="C53" s="20" t="s">
        <v>11</v>
      </c>
      <c r="D53" s="114">
        <v>4</v>
      </c>
      <c r="E53" s="26">
        <v>422</v>
      </c>
      <c r="F53" s="23">
        <f t="shared" si="7"/>
        <v>1688</v>
      </c>
      <c r="G53" s="23">
        <f t="shared" si="6"/>
        <v>2076.24</v>
      </c>
    </row>
    <row r="54" spans="1:7" ht="27" customHeight="1">
      <c r="A54" s="119" t="s">
        <v>48</v>
      </c>
      <c r="B54" s="107" t="s">
        <v>114</v>
      </c>
      <c r="C54" s="47" t="s">
        <v>19</v>
      </c>
      <c r="D54" s="55" t="s">
        <v>19</v>
      </c>
      <c r="E54" s="56" t="s">
        <v>19</v>
      </c>
      <c r="F54" s="57" t="s">
        <v>19</v>
      </c>
      <c r="G54" s="57" t="s">
        <v>19</v>
      </c>
    </row>
    <row r="55" spans="1:7" ht="23.25" customHeight="1">
      <c r="A55" s="21" t="s">
        <v>20</v>
      </c>
      <c r="B55" s="60" t="s">
        <v>92</v>
      </c>
      <c r="C55" s="20" t="s">
        <v>11</v>
      </c>
      <c r="D55" s="114">
        <v>3</v>
      </c>
      <c r="E55" s="26">
        <v>420</v>
      </c>
      <c r="F55" s="23">
        <f>D55*E55</f>
        <v>1260</v>
      </c>
      <c r="G55" s="23">
        <f>$F55*1.23</f>
        <v>1549.8</v>
      </c>
    </row>
    <row r="56" spans="1:7" ht="26.25" customHeight="1">
      <c r="A56" s="21" t="s">
        <v>21</v>
      </c>
      <c r="B56" s="60" t="s">
        <v>93</v>
      </c>
      <c r="C56" s="20" t="s">
        <v>11</v>
      </c>
      <c r="D56" s="114">
        <v>2</v>
      </c>
      <c r="E56" s="26">
        <v>370</v>
      </c>
      <c r="F56" s="23">
        <f>D56*E56</f>
        <v>740</v>
      </c>
      <c r="G56" s="23">
        <f>$F56*1.23</f>
        <v>910.1999999999999</v>
      </c>
    </row>
    <row r="57" spans="1:7" ht="24" customHeight="1">
      <c r="A57" s="21" t="s">
        <v>22</v>
      </c>
      <c r="B57" s="60" t="s">
        <v>94</v>
      </c>
      <c r="C57" s="20" t="s">
        <v>11</v>
      </c>
      <c r="D57" s="114">
        <v>2</v>
      </c>
      <c r="E57" s="26">
        <v>370</v>
      </c>
      <c r="F57" s="23">
        <f>D57*E57</f>
        <v>740</v>
      </c>
      <c r="G57" s="23">
        <f>$F57*1.23</f>
        <v>910.1999999999999</v>
      </c>
    </row>
    <row r="58" spans="1:7" ht="22.5" customHeight="1">
      <c r="A58" s="21" t="s">
        <v>23</v>
      </c>
      <c r="B58" s="60" t="s">
        <v>95</v>
      </c>
      <c r="C58" s="20" t="s">
        <v>11</v>
      </c>
      <c r="D58" s="114">
        <v>2</v>
      </c>
      <c r="E58" s="26">
        <v>370</v>
      </c>
      <c r="F58" s="23">
        <f>D58*E58</f>
        <v>740</v>
      </c>
      <c r="G58" s="23">
        <f>$F58*1.23</f>
        <v>910.1999999999999</v>
      </c>
    </row>
    <row r="59" spans="1:7" ht="30.75">
      <c r="A59" s="21" t="s">
        <v>49</v>
      </c>
      <c r="B59" s="60" t="s">
        <v>104</v>
      </c>
      <c r="C59" s="21" t="s">
        <v>11</v>
      </c>
      <c r="D59" s="117">
        <v>1</v>
      </c>
      <c r="E59" s="41">
        <v>300</v>
      </c>
      <c r="F59" s="23">
        <f>D59*E59</f>
        <v>300</v>
      </c>
      <c r="G59" s="42">
        <f>$F59*1.23</f>
        <v>369</v>
      </c>
    </row>
    <row r="60" spans="1:7" ht="30" customHeight="1">
      <c r="A60" s="120" t="s">
        <v>89</v>
      </c>
      <c r="B60" s="121" t="s">
        <v>115</v>
      </c>
      <c r="C60" s="122" t="s">
        <v>19</v>
      </c>
      <c r="D60" s="123" t="s">
        <v>19</v>
      </c>
      <c r="E60" s="124" t="s">
        <v>19</v>
      </c>
      <c r="F60" s="125" t="s">
        <v>19</v>
      </c>
      <c r="G60" s="125" t="s">
        <v>19</v>
      </c>
    </row>
    <row r="61" spans="1:7" ht="22.5" customHeight="1">
      <c r="A61" s="62" t="s">
        <v>20</v>
      </c>
      <c r="B61" s="63" t="s">
        <v>96</v>
      </c>
      <c r="C61" s="62" t="s">
        <v>11</v>
      </c>
      <c r="D61" s="115">
        <v>1</v>
      </c>
      <c r="E61" s="65">
        <v>160</v>
      </c>
      <c r="F61" s="23">
        <f>D61*E61</f>
        <v>160</v>
      </c>
      <c r="G61" s="23">
        <f>$F61*1.23</f>
        <v>196.8</v>
      </c>
    </row>
    <row r="62" spans="1:7" ht="29.25" customHeight="1">
      <c r="A62" s="62" t="s">
        <v>21</v>
      </c>
      <c r="B62" s="66" t="s">
        <v>105</v>
      </c>
      <c r="C62" s="67" t="s">
        <v>11</v>
      </c>
      <c r="D62" s="115">
        <v>1</v>
      </c>
      <c r="E62" s="65">
        <v>160</v>
      </c>
      <c r="F62" s="23">
        <f>D62*E62</f>
        <v>160</v>
      </c>
      <c r="G62" s="23">
        <f>$F62*1.23</f>
        <v>196.8</v>
      </c>
    </row>
    <row r="63" spans="1:7" ht="27" customHeight="1">
      <c r="A63" s="62" t="s">
        <v>22</v>
      </c>
      <c r="B63" s="66" t="s">
        <v>97</v>
      </c>
      <c r="C63" s="67" t="s">
        <v>11</v>
      </c>
      <c r="D63" s="115">
        <v>1</v>
      </c>
      <c r="E63" s="65">
        <v>160</v>
      </c>
      <c r="F63" s="23">
        <f>D63*E63</f>
        <v>160</v>
      </c>
      <c r="G63" s="23">
        <f>$F63*1.23</f>
        <v>196.8</v>
      </c>
    </row>
    <row r="64" spans="1:7" ht="25.5" customHeight="1">
      <c r="A64" s="62" t="s">
        <v>23</v>
      </c>
      <c r="B64" s="68" t="s">
        <v>98</v>
      </c>
      <c r="C64" s="62" t="s">
        <v>11</v>
      </c>
      <c r="D64" s="115">
        <v>1</v>
      </c>
      <c r="E64" s="65">
        <v>160</v>
      </c>
      <c r="F64" s="23">
        <f>D64*E64</f>
        <v>160</v>
      </c>
      <c r="G64" s="23">
        <f>$F64*1.23</f>
        <v>196.8</v>
      </c>
    </row>
    <row r="65" spans="1:7" ht="25.5" customHeight="1">
      <c r="A65" s="61" t="s">
        <v>90</v>
      </c>
      <c r="B65" s="107" t="s">
        <v>107</v>
      </c>
      <c r="C65" s="47" t="s">
        <v>19</v>
      </c>
      <c r="D65" s="55" t="s">
        <v>19</v>
      </c>
      <c r="E65" s="56" t="s">
        <v>19</v>
      </c>
      <c r="F65" s="57" t="s">
        <v>19</v>
      </c>
      <c r="G65" s="57" t="s">
        <v>19</v>
      </c>
    </row>
    <row r="66" spans="1:7" ht="34.5" customHeight="1">
      <c r="A66" s="62" t="s">
        <v>20</v>
      </c>
      <c r="B66" s="113" t="s">
        <v>108</v>
      </c>
      <c r="C66" s="62" t="s">
        <v>11</v>
      </c>
      <c r="D66" s="114">
        <v>2</v>
      </c>
      <c r="E66" s="65">
        <v>260</v>
      </c>
      <c r="F66" s="23">
        <f>D66*E66</f>
        <v>520</v>
      </c>
      <c r="G66" s="23">
        <f>$F66*1.23</f>
        <v>639.6</v>
      </c>
    </row>
    <row r="67" spans="1:7" ht="33" customHeight="1">
      <c r="A67" s="62" t="s">
        <v>21</v>
      </c>
      <c r="B67" s="111" t="s">
        <v>109</v>
      </c>
      <c r="C67" s="67" t="s">
        <v>11</v>
      </c>
      <c r="D67" s="114">
        <v>1</v>
      </c>
      <c r="E67" s="65">
        <v>180</v>
      </c>
      <c r="F67" s="23">
        <f aca="true" t="shared" si="8" ref="F67:F72">D67*E67</f>
        <v>180</v>
      </c>
      <c r="G67" s="23">
        <f>$F67*1.23</f>
        <v>221.4</v>
      </c>
    </row>
    <row r="68" spans="1:7" ht="33" customHeight="1">
      <c r="A68" s="62" t="s">
        <v>22</v>
      </c>
      <c r="B68" s="111" t="s">
        <v>110</v>
      </c>
      <c r="C68" s="67" t="s">
        <v>11</v>
      </c>
      <c r="D68" s="114">
        <v>1</v>
      </c>
      <c r="E68" s="65">
        <v>180</v>
      </c>
      <c r="F68" s="23">
        <f t="shared" si="8"/>
        <v>180</v>
      </c>
      <c r="G68" s="23">
        <f>$F68*1.23</f>
        <v>221.4</v>
      </c>
    </row>
    <row r="69" spans="1:7" ht="30.75" customHeight="1">
      <c r="A69" s="62" t="s">
        <v>23</v>
      </c>
      <c r="B69" s="112" t="s">
        <v>111</v>
      </c>
      <c r="C69" s="62" t="s">
        <v>11</v>
      </c>
      <c r="D69" s="114">
        <v>1</v>
      </c>
      <c r="E69" s="65">
        <v>180</v>
      </c>
      <c r="F69" s="23">
        <f t="shared" si="8"/>
        <v>180</v>
      </c>
      <c r="G69" s="23">
        <f>$F69*1.23</f>
        <v>221.4</v>
      </c>
    </row>
    <row r="70" spans="1:7" ht="30.75">
      <c r="A70" s="35" t="s">
        <v>91</v>
      </c>
      <c r="B70" s="60" t="s">
        <v>106</v>
      </c>
      <c r="C70" s="108" t="s">
        <v>11</v>
      </c>
      <c r="D70" s="117">
        <v>1</v>
      </c>
      <c r="E70" s="41">
        <v>700</v>
      </c>
      <c r="F70" s="23">
        <f t="shared" si="8"/>
        <v>700</v>
      </c>
      <c r="G70" s="118">
        <f>$F70*1.23</f>
        <v>861</v>
      </c>
    </row>
    <row r="71" spans="1:7" ht="27" customHeight="1">
      <c r="A71" s="62" t="s">
        <v>50</v>
      </c>
      <c r="B71" s="106" t="s">
        <v>55</v>
      </c>
      <c r="C71" s="20" t="s">
        <v>11</v>
      </c>
      <c r="D71" s="114">
        <v>1</v>
      </c>
      <c r="E71" s="26">
        <v>78</v>
      </c>
      <c r="F71" s="23">
        <f t="shared" si="8"/>
        <v>78</v>
      </c>
      <c r="G71" s="23">
        <f>F71*1.23</f>
        <v>95.94</v>
      </c>
    </row>
    <row r="72" spans="1:7" ht="25.5" customHeight="1">
      <c r="A72" s="62" t="s">
        <v>51</v>
      </c>
      <c r="B72" s="106" t="s">
        <v>87</v>
      </c>
      <c r="C72" s="20" t="s">
        <v>11</v>
      </c>
      <c r="D72" s="114">
        <v>1</v>
      </c>
      <c r="E72" s="26">
        <v>179</v>
      </c>
      <c r="F72" s="23">
        <f t="shared" si="8"/>
        <v>179</v>
      </c>
      <c r="G72" s="23">
        <f>F72*1.23</f>
        <v>220.17</v>
      </c>
    </row>
    <row r="73" spans="1:7" ht="28.5" customHeight="1">
      <c r="A73" s="69" t="s">
        <v>52</v>
      </c>
      <c r="B73" s="70" t="s">
        <v>99</v>
      </c>
      <c r="C73" s="71" t="s">
        <v>19</v>
      </c>
      <c r="D73" s="69" t="s">
        <v>19</v>
      </c>
      <c r="E73" s="72" t="s">
        <v>19</v>
      </c>
      <c r="F73" s="73" t="s">
        <v>19</v>
      </c>
      <c r="G73" s="73" t="s">
        <v>19</v>
      </c>
    </row>
    <row r="74" spans="1:7" ht="23.25" customHeight="1">
      <c r="A74" s="62" t="s">
        <v>20</v>
      </c>
      <c r="B74" s="109" t="s">
        <v>100</v>
      </c>
      <c r="C74" s="74" t="s">
        <v>11</v>
      </c>
      <c r="D74" s="114">
        <v>2</v>
      </c>
      <c r="E74" s="53">
        <v>330</v>
      </c>
      <c r="F74" s="40">
        <f aca="true" t="shared" si="9" ref="F74:F79">D74*E74</f>
        <v>660</v>
      </c>
      <c r="G74" s="40">
        <f aca="true" t="shared" si="10" ref="G74:G79">$F74*1.23</f>
        <v>811.8</v>
      </c>
    </row>
    <row r="75" spans="1:7" ht="23.25" customHeight="1">
      <c r="A75" s="62" t="s">
        <v>21</v>
      </c>
      <c r="B75" s="32" t="s">
        <v>101</v>
      </c>
      <c r="C75" s="74" t="s">
        <v>11</v>
      </c>
      <c r="D75" s="114">
        <v>2</v>
      </c>
      <c r="E75" s="53">
        <v>530</v>
      </c>
      <c r="F75" s="40">
        <f t="shared" si="9"/>
        <v>1060</v>
      </c>
      <c r="G75" s="40">
        <f t="shared" si="10"/>
        <v>1303.8</v>
      </c>
    </row>
    <row r="76" spans="1:7" ht="21" customHeight="1">
      <c r="A76" s="62" t="s">
        <v>22</v>
      </c>
      <c r="B76" s="32" t="s">
        <v>102</v>
      </c>
      <c r="C76" s="74" t="s">
        <v>11</v>
      </c>
      <c r="D76" s="114">
        <v>2</v>
      </c>
      <c r="E76" s="53">
        <v>530</v>
      </c>
      <c r="F76" s="40">
        <f t="shared" si="9"/>
        <v>1060</v>
      </c>
      <c r="G76" s="40">
        <f t="shared" si="10"/>
        <v>1303.8</v>
      </c>
    </row>
    <row r="77" spans="1:7" ht="23.25" customHeight="1">
      <c r="A77" s="62" t="s">
        <v>23</v>
      </c>
      <c r="B77" s="32" t="s">
        <v>103</v>
      </c>
      <c r="C77" s="74" t="s">
        <v>11</v>
      </c>
      <c r="D77" s="114">
        <v>2</v>
      </c>
      <c r="E77" s="53">
        <v>530</v>
      </c>
      <c r="F77" s="40">
        <f t="shared" si="9"/>
        <v>1060</v>
      </c>
      <c r="G77" s="40">
        <f t="shared" si="10"/>
        <v>1303.8</v>
      </c>
    </row>
    <row r="78" spans="1:7" ht="19.5" customHeight="1">
      <c r="A78" s="139" t="s">
        <v>53</v>
      </c>
      <c r="B78" s="140" t="s">
        <v>56</v>
      </c>
      <c r="C78" s="74" t="s">
        <v>11</v>
      </c>
      <c r="D78" s="114">
        <v>0</v>
      </c>
      <c r="E78" s="53">
        <v>49</v>
      </c>
      <c r="F78" s="40">
        <f t="shared" si="9"/>
        <v>0</v>
      </c>
      <c r="G78" s="40">
        <f t="shared" si="10"/>
        <v>0</v>
      </c>
    </row>
    <row r="79" spans="1:7" ht="24" customHeight="1">
      <c r="A79" s="62" t="s">
        <v>54</v>
      </c>
      <c r="B79" s="32" t="s">
        <v>125</v>
      </c>
      <c r="C79" s="74" t="s">
        <v>11</v>
      </c>
      <c r="D79" s="114">
        <v>30</v>
      </c>
      <c r="E79" s="53">
        <v>42</v>
      </c>
      <c r="F79" s="40">
        <f t="shared" si="9"/>
        <v>1260</v>
      </c>
      <c r="G79" s="40">
        <f t="shared" si="10"/>
        <v>1549.8</v>
      </c>
    </row>
    <row r="80" spans="1:7" ht="27" customHeight="1">
      <c r="A80" s="75"/>
      <c r="B80" s="76" t="s">
        <v>57</v>
      </c>
      <c r="C80" s="77"/>
      <c r="D80" s="78"/>
      <c r="E80" s="79"/>
      <c r="F80" s="80">
        <f>SUM(F8:F79)</f>
        <v>136638.8</v>
      </c>
      <c r="G80" s="80">
        <f>SUM(G8:G79)</f>
        <v>168065.72399999984</v>
      </c>
    </row>
    <row r="81" spans="1:7" ht="15">
      <c r="A81" s="81"/>
      <c r="B81" s="1"/>
      <c r="C81" s="1"/>
      <c r="D81" s="82"/>
      <c r="E81" s="83"/>
      <c r="F81" s="83"/>
      <c r="G81" s="83"/>
    </row>
    <row r="82" spans="1:7" ht="15">
      <c r="A82" s="81"/>
      <c r="B82" s="1"/>
      <c r="C82" s="1"/>
      <c r="D82" s="82"/>
      <c r="E82" s="83"/>
      <c r="F82" s="83"/>
      <c r="G82" s="83"/>
    </row>
    <row r="83" spans="1:7" ht="15">
      <c r="A83" s="81"/>
      <c r="B83" s="84"/>
      <c r="C83" s="1"/>
      <c r="D83" s="82"/>
      <c r="E83" s="83"/>
      <c r="F83" s="83"/>
      <c r="G83" s="83"/>
    </row>
    <row r="84" spans="1:7" ht="15">
      <c r="A84" s="81"/>
      <c r="B84" s="85" t="s">
        <v>58</v>
      </c>
      <c r="C84" s="86"/>
      <c r="D84" s="86"/>
      <c r="E84" s="86"/>
      <c r="F84" s="86" t="s">
        <v>59</v>
      </c>
      <c r="G84" s="86"/>
    </row>
  </sheetData>
  <sheetProtection/>
  <mergeCells count="2">
    <mergeCell ref="A1:B1"/>
    <mergeCell ref="B3:E4"/>
  </mergeCells>
  <printOptions/>
  <pageMargins left="0.7086614173228347" right="0.7086614173228347" top="0.7480314960629921" bottom="0.7480314960629921" header="0.31496062992125984" footer="0.31496062992125984"/>
  <pageSetup fitToHeight="0" orientation="landscape" paperSize="9" scale="70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3">
      <selection activeCell="E17" sqref="E17"/>
    </sheetView>
  </sheetViews>
  <sheetFormatPr defaultColWidth="9.140625" defaultRowHeight="12.75"/>
  <cols>
    <col min="1" max="1" width="5.00390625" style="0" customWidth="1"/>
    <col min="2" max="2" width="73.140625" style="0" customWidth="1"/>
    <col min="5" max="5" width="15.00390625" style="0" customWidth="1"/>
    <col min="6" max="6" width="16.28125" style="0" customWidth="1"/>
  </cols>
  <sheetData>
    <row r="1" spans="1:2" ht="15">
      <c r="A1" s="191" t="s">
        <v>146</v>
      </c>
      <c r="B1" s="191"/>
    </row>
    <row r="2" spans="1:2" ht="12.75">
      <c r="A2" s="135"/>
      <c r="B2" s="135"/>
    </row>
    <row r="3" spans="2:5" ht="12.75">
      <c r="B3" s="189" t="s">
        <v>147</v>
      </c>
      <c r="C3" s="189"/>
      <c r="D3" s="189"/>
      <c r="E3" s="189"/>
    </row>
    <row r="4" spans="2:5" ht="12.75">
      <c r="B4" s="189"/>
      <c r="C4" s="189"/>
      <c r="D4" s="189"/>
      <c r="E4" s="189"/>
    </row>
    <row r="5" spans="2:5" ht="15">
      <c r="B5" s="133"/>
      <c r="C5" s="133"/>
      <c r="D5" s="133"/>
      <c r="E5" s="133"/>
    </row>
    <row r="7" spans="1:6" ht="30.75">
      <c r="A7" s="150" t="s">
        <v>3</v>
      </c>
      <c r="B7" s="151" t="s">
        <v>4</v>
      </c>
      <c r="C7" s="152" t="s">
        <v>5</v>
      </c>
      <c r="D7" s="152" t="s">
        <v>6</v>
      </c>
      <c r="E7" s="186">
        <v>1</v>
      </c>
      <c r="F7" s="153" t="s">
        <v>145</v>
      </c>
    </row>
    <row r="8" spans="1:6" ht="15">
      <c r="A8" s="154">
        <v>1</v>
      </c>
      <c r="B8" s="155">
        <v>2</v>
      </c>
      <c r="C8" s="155">
        <v>3</v>
      </c>
      <c r="D8" s="155">
        <v>4</v>
      </c>
      <c r="E8" s="187">
        <v>5</v>
      </c>
      <c r="F8" s="156">
        <v>6</v>
      </c>
    </row>
    <row r="9" spans="1:6" ht="48" customHeight="1">
      <c r="A9" s="157" t="s">
        <v>10</v>
      </c>
      <c r="B9" s="158" t="s">
        <v>130</v>
      </c>
      <c r="C9" s="159" t="s">
        <v>11</v>
      </c>
      <c r="D9" s="160">
        <v>5</v>
      </c>
      <c r="E9" s="142"/>
      <c r="F9" s="161">
        <f>ROUND(SUM(D9*E9),2)</f>
        <v>0</v>
      </c>
    </row>
    <row r="10" spans="1:6" ht="46.5">
      <c r="A10" s="162" t="s">
        <v>12</v>
      </c>
      <c r="B10" s="163" t="s">
        <v>136</v>
      </c>
      <c r="C10" s="164" t="s">
        <v>11</v>
      </c>
      <c r="D10" s="165">
        <v>30</v>
      </c>
      <c r="E10" s="143"/>
      <c r="F10" s="161">
        <f aca="true" t="shared" si="0" ref="F10:F20">ROUND(SUM(D10*E10),2)</f>
        <v>0</v>
      </c>
    </row>
    <row r="11" spans="1:6" ht="46.5">
      <c r="A11" s="166" t="s">
        <v>13</v>
      </c>
      <c r="B11" s="167" t="s">
        <v>129</v>
      </c>
      <c r="C11" s="168" t="s">
        <v>11</v>
      </c>
      <c r="D11" s="169">
        <v>5</v>
      </c>
      <c r="E11" s="144"/>
      <c r="F11" s="161">
        <f t="shared" si="0"/>
        <v>0</v>
      </c>
    </row>
    <row r="12" spans="1:6" ht="30.75">
      <c r="A12" s="166" t="s">
        <v>14</v>
      </c>
      <c r="B12" s="170" t="s">
        <v>15</v>
      </c>
      <c r="C12" s="168" t="s">
        <v>11</v>
      </c>
      <c r="D12" s="169">
        <v>30</v>
      </c>
      <c r="E12" s="144"/>
      <c r="F12" s="161">
        <f t="shared" si="0"/>
        <v>0</v>
      </c>
    </row>
    <row r="13" spans="1:6" ht="30.75">
      <c r="A13" s="166" t="s">
        <v>16</v>
      </c>
      <c r="B13" s="171" t="s">
        <v>139</v>
      </c>
      <c r="C13" s="172" t="s">
        <v>11</v>
      </c>
      <c r="D13" s="169">
        <v>1</v>
      </c>
      <c r="E13" s="145"/>
      <c r="F13" s="161">
        <f t="shared" si="0"/>
        <v>0</v>
      </c>
    </row>
    <row r="14" spans="1:6" ht="31.5" customHeight="1">
      <c r="A14" s="166" t="s">
        <v>17</v>
      </c>
      <c r="B14" s="173" t="s">
        <v>84</v>
      </c>
      <c r="C14" s="168" t="s">
        <v>11</v>
      </c>
      <c r="D14" s="169">
        <v>1</v>
      </c>
      <c r="E14" s="144"/>
      <c r="F14" s="161">
        <f t="shared" si="0"/>
        <v>0</v>
      </c>
    </row>
    <row r="15" spans="1:6" ht="30.75">
      <c r="A15" s="166" t="s">
        <v>24</v>
      </c>
      <c r="B15" s="174" t="s">
        <v>56</v>
      </c>
      <c r="C15" s="175" t="s">
        <v>11</v>
      </c>
      <c r="D15" s="169">
        <v>1</v>
      </c>
      <c r="E15" s="146"/>
      <c r="F15" s="161">
        <f t="shared" si="0"/>
        <v>0</v>
      </c>
    </row>
    <row r="16" spans="1:6" ht="24" customHeight="1">
      <c r="A16" s="176" t="s">
        <v>26</v>
      </c>
      <c r="B16" s="177" t="s">
        <v>18</v>
      </c>
      <c r="C16" s="178" t="s">
        <v>19</v>
      </c>
      <c r="D16" s="179" t="s">
        <v>19</v>
      </c>
      <c r="E16" s="180" t="s">
        <v>19</v>
      </c>
      <c r="F16" s="180" t="s">
        <v>19</v>
      </c>
    </row>
    <row r="17" spans="1:6" ht="30.75">
      <c r="A17" s="166" t="s">
        <v>20</v>
      </c>
      <c r="B17" s="174" t="s">
        <v>133</v>
      </c>
      <c r="C17" s="168" t="s">
        <v>11</v>
      </c>
      <c r="D17" s="169">
        <v>1</v>
      </c>
      <c r="E17" s="147"/>
      <c r="F17" s="161">
        <f t="shared" si="0"/>
        <v>0</v>
      </c>
    </row>
    <row r="18" spans="1:6" ht="30.75">
      <c r="A18" s="166" t="s">
        <v>21</v>
      </c>
      <c r="B18" s="174" t="s">
        <v>134</v>
      </c>
      <c r="C18" s="168" t="s">
        <v>11</v>
      </c>
      <c r="D18" s="169">
        <v>1</v>
      </c>
      <c r="E18" s="147"/>
      <c r="F18" s="161">
        <f t="shared" si="0"/>
        <v>0</v>
      </c>
    </row>
    <row r="19" spans="1:6" ht="30.75">
      <c r="A19" s="166" t="s">
        <v>22</v>
      </c>
      <c r="B19" s="174" t="s">
        <v>135</v>
      </c>
      <c r="C19" s="168" t="s">
        <v>11</v>
      </c>
      <c r="D19" s="169">
        <v>1</v>
      </c>
      <c r="E19" s="148"/>
      <c r="F19" s="161">
        <f t="shared" si="0"/>
        <v>0</v>
      </c>
    </row>
    <row r="20" spans="1:6" ht="30.75">
      <c r="A20" s="181" t="s">
        <v>27</v>
      </c>
      <c r="B20" s="182" t="s">
        <v>138</v>
      </c>
      <c r="C20" s="183" t="s">
        <v>11</v>
      </c>
      <c r="D20" s="184">
        <v>5</v>
      </c>
      <c r="E20" s="149"/>
      <c r="F20" s="161">
        <f t="shared" si="0"/>
        <v>0</v>
      </c>
    </row>
    <row r="21" spans="1:6" ht="47.25" customHeight="1">
      <c r="A21" s="192" t="s">
        <v>141</v>
      </c>
      <c r="B21" s="193"/>
      <c r="C21" s="193"/>
      <c r="D21" s="193"/>
      <c r="E21" s="194"/>
      <c r="F21" s="185">
        <f>ROUND(SUM(F9:F20),2)</f>
        <v>0</v>
      </c>
    </row>
    <row r="22" spans="1:6" ht="12.75" customHeight="1">
      <c r="A22" s="195" t="s">
        <v>142</v>
      </c>
      <c r="B22" s="196"/>
      <c r="C22" s="196"/>
      <c r="D22" s="196"/>
      <c r="E22" s="197"/>
      <c r="F22" s="204">
        <f>ROUND(SUM(F21*1.23),2)</f>
        <v>0</v>
      </c>
    </row>
    <row r="23" spans="1:6" ht="12.75" customHeight="1">
      <c r="A23" s="198"/>
      <c r="B23" s="199"/>
      <c r="C23" s="199"/>
      <c r="D23" s="199"/>
      <c r="E23" s="200"/>
      <c r="F23" s="205"/>
    </row>
    <row r="24" spans="1:6" ht="12.75" customHeight="1">
      <c r="A24" s="198"/>
      <c r="B24" s="199"/>
      <c r="C24" s="199"/>
      <c r="D24" s="199"/>
      <c r="E24" s="200"/>
      <c r="F24" s="205"/>
    </row>
    <row r="25" spans="1:6" ht="12.75" customHeight="1">
      <c r="A25" s="201"/>
      <c r="B25" s="202"/>
      <c r="C25" s="202"/>
      <c r="D25" s="202"/>
      <c r="E25" s="203"/>
      <c r="F25" s="206"/>
    </row>
    <row r="27" spans="2:6" ht="52.5" customHeight="1">
      <c r="B27" s="141" t="s">
        <v>143</v>
      </c>
      <c r="E27" s="190" t="s">
        <v>144</v>
      </c>
      <c r="F27" s="190"/>
    </row>
    <row r="28" spans="5:6" ht="12.75">
      <c r="E28" s="190"/>
      <c r="F28" s="190"/>
    </row>
    <row r="29" spans="5:6" ht="12.75">
      <c r="E29" s="190"/>
      <c r="F29" s="190"/>
    </row>
  </sheetData>
  <sheetProtection password="DE55" sheet="1" selectLockedCells="1"/>
  <mergeCells count="6">
    <mergeCell ref="E27:F29"/>
    <mergeCell ref="A1:B1"/>
    <mergeCell ref="B3:E4"/>
    <mergeCell ref="A21:E21"/>
    <mergeCell ref="A22:E25"/>
    <mergeCell ref="F22:F2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 Kędzia</dc:creator>
  <cp:keywords/>
  <dc:description/>
  <cp:lastModifiedBy>AMiller</cp:lastModifiedBy>
  <cp:lastPrinted>2022-02-01T10:30:23Z</cp:lastPrinted>
  <dcterms:created xsi:type="dcterms:W3CDTF">2022-01-31T13:23:11Z</dcterms:created>
  <dcterms:modified xsi:type="dcterms:W3CDTF">2022-02-16T13:06:49Z</dcterms:modified>
  <cp:category/>
  <cp:version/>
  <cp:contentType/>
  <cp:contentStatus/>
</cp:coreProperties>
</file>