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6.11.09 Projekt budżetu" sheetId="1" r:id="rId1"/>
  </sheets>
  <definedNames>
    <definedName name="_xlnm.Print_Area" localSheetId="0">'6.11.09 Projekt budżetu'!$A$1:$H$187</definedName>
    <definedName name="_xlnm.Print_Titles" localSheetId="0">'6.11.09 Projekt budżetu'!$4:$7</definedName>
  </definedNames>
  <calcPr fullCalcOnLoad="1"/>
</workbook>
</file>

<file path=xl/sharedStrings.xml><?xml version="1.0" encoding="utf-8"?>
<sst xmlns="http://schemas.openxmlformats.org/spreadsheetml/2006/main" count="277" uniqueCount="253">
  <si>
    <t>budowa drogi jednojezdniowej,dwupasowej wraz z wykupami,odwodnieniem, oświetleniem; w 2010r. opracowanie projektu i wykupy</t>
  </si>
  <si>
    <t>budowa boiska sportowego w Parku Przyjaźni</t>
  </si>
  <si>
    <t xml:space="preserve">sieci wodociągowe, kanalizacja sanitarna i deszczowa i inne obiekty </t>
  </si>
  <si>
    <t>Remont dachu  wraz z naprawą instalacji odgromowej oraz wymiana rynien w budynku MOK</t>
  </si>
  <si>
    <t>Dotacja celowa  dla zakładu budżetowego (OSRiR)</t>
  </si>
  <si>
    <t>Dotacja celowa  dla zakładu budżetowego (OSRiR</t>
  </si>
  <si>
    <t>2009-2012</t>
  </si>
  <si>
    <t>koszty obsługi prawnej, opłaty i wypłaty odszkodowań za grunty zajęte pod pasy drogowe</t>
  </si>
  <si>
    <t xml:space="preserve">w 2010r. przygotowanie do realizacji  </t>
  </si>
  <si>
    <t xml:space="preserve">przygotowanuie i realizacja </t>
  </si>
  <si>
    <t>modernizacja węzłów i sieci cieplnych kanałowych na preizolowane, oraz ciepłowni CR-1</t>
  </si>
  <si>
    <t xml:space="preserve">raelizacja </t>
  </si>
  <si>
    <t xml:space="preserve">Modernizacja Publicznego Przedszkola nr 3 </t>
  </si>
  <si>
    <t>proces ciągły; zakładane dofinans.ze środków unijnych na modernizację sieci i CR1</t>
  </si>
  <si>
    <t xml:space="preserve">Przebudowa wiaduktu kolejowego przy ul.Zachodniej </t>
  </si>
  <si>
    <t xml:space="preserve">Budowa dróg dojazdowych do gruntów rolnych   o szerokości min. 4 m </t>
  </si>
  <si>
    <t xml:space="preserve">dalszy odcinek ul. Celtyckiej </t>
  </si>
  <si>
    <t xml:space="preserve">2009-2012 </t>
  </si>
  <si>
    <t xml:space="preserve">Budowa ciągu pieszo-jezdnego do posesji przy ul. Łódzkiej 97-101 wraz z odcinkiem ul. Dolnej </t>
  </si>
  <si>
    <t xml:space="preserve">Dofinansowanie zakupu instrumentów muzycznych </t>
  </si>
  <si>
    <t>Wymiana automatyki sterującej w kotłowni przy hali lekkoatletycznej ul. Łódzka 19</t>
  </si>
  <si>
    <t>Zakup wiat stadionowych dla zawodników rezerwowych</t>
  </si>
  <si>
    <t xml:space="preserve">Malowanie tynków ścian i sufitów, stolarki okiennej i drzwiowej Filii nr 5 ul. Złota 26, Filii nr 9 ul. Serbinowska 1a, Filii nr 16 ul. H. Sawickiej 15, oraz klatki schodowej w budynku Biblioteki Głównej ul. Legionów  </t>
  </si>
  <si>
    <t>Dotacja dla Miejskiej Biblioteki Publicznej na sfinansowanie robót w filiach i Bibliotece Głównej</t>
  </si>
  <si>
    <t>l.p</t>
  </si>
  <si>
    <t>NAZWA  ZADANIA</t>
  </si>
  <si>
    <t>ZAKRES RZECZOWY</t>
  </si>
  <si>
    <t xml:space="preserve">Przewid.  koszt  realizacji </t>
  </si>
  <si>
    <t>OGÓŁEM</t>
  </si>
  <si>
    <t>w tym</t>
  </si>
  <si>
    <t>MIASTO</t>
  </si>
  <si>
    <t>POWIAT</t>
  </si>
  <si>
    <t xml:space="preserve">OGÓŁEM </t>
  </si>
  <si>
    <t>DZIAŁ 400 - Wytwarzanie i zaopatrywanie w energię elektryczną gaz i wodę</t>
  </si>
  <si>
    <t>Rozdział 40001 - Dostarczanie ciepła</t>
  </si>
  <si>
    <t>Inwestycje ciepłownicze realizowane zgodnie z przepisami dotyczącymi warunków przyłączeniowych do istniejącej sieci cieplnej</t>
  </si>
  <si>
    <t xml:space="preserve">wykonanie przyłączeń do miejskiej sieci cieplnej wg zgłoszeń </t>
  </si>
  <si>
    <t>proces ciągły</t>
  </si>
  <si>
    <t xml:space="preserve">Modernizacja miejskiego  systemu  ciepłowniczego na osiedlach mieszkaniowych i starej części miasta </t>
  </si>
  <si>
    <t>DZIAŁ 600 Transport i łączność</t>
  </si>
  <si>
    <t>Rozdział 60015 - Drogi publiczne w miastach na prawach powiatu</t>
  </si>
  <si>
    <t>Budowa Trasy Bursztynowej na odcinku od ul. Łódzkiej do ul. Częstochowskiej</t>
  </si>
  <si>
    <t xml:space="preserve">1995-2010 </t>
  </si>
  <si>
    <t>Budowa mostu na Swędrni i modernizacja ul. Łódzkiej na odcinku od mostu do granic miasta</t>
  </si>
  <si>
    <t>Budowa ronda na skrzyżowaniu ul.Podmiejskiej i Dobrzeckiej wraz z wyprofilowaniem przebiegu drogi</t>
  </si>
  <si>
    <t>Rozdział 60016 - Drogi publiczne gminne</t>
  </si>
  <si>
    <t>Budowa ścieżek rowerowych z możliwością bezpiecznego wyjazdu z centrum miasta</t>
  </si>
  <si>
    <t xml:space="preserve">Budowa dróg osiedlowych  </t>
  </si>
  <si>
    <t>realizacja programu budowy ca 45 km dróg</t>
  </si>
  <si>
    <t>Rozdział 60095 Pozostała działalność</t>
  </si>
  <si>
    <t>Adaptacja i remont budynku przeznaczonego na siedzibę ZDM</t>
  </si>
  <si>
    <t>DZIAŁ 700  - Gospodarka mieszkaniowa</t>
  </si>
  <si>
    <t>Rozdział 70005 - Gospodarka gruntami i nieruchomościami</t>
  </si>
  <si>
    <t>Wykupy terenów pod inwestycje, budownictwo mieszkaniowe, wykupy udziałów, nabycie nieruchomości, odszkodowania itp.</t>
  </si>
  <si>
    <t>Rozdział 70021 - Towarzystwa budownictwa społecznego</t>
  </si>
  <si>
    <t xml:space="preserve">Udziały dla Kaliskiego Towarzystwa Budownictwa Społecznego </t>
  </si>
  <si>
    <t>Rozdział 70095 -  Pozostała działalność</t>
  </si>
  <si>
    <t xml:space="preserve">DZIAŁ 750 - Administracja publiczna  </t>
  </si>
  <si>
    <t>Rozdział 75023 - Urzędy gmin (miast i miast na prawach powiatu)</t>
  </si>
  <si>
    <t xml:space="preserve">Komputeryzacja Urzędu Miejskiego </t>
  </si>
  <si>
    <t xml:space="preserve">Zakupy inwestycyjne dla Urzędu Miejskiego </t>
  </si>
  <si>
    <t>DZIAŁ 754   Bezpieczeństwo publiczne i ochrona przeciwpożarowa</t>
  </si>
  <si>
    <t xml:space="preserve">Rozdział 75405 Komendy powiatowe Policji </t>
  </si>
  <si>
    <t xml:space="preserve">Rozdział 75411 Komendy powiatowe Państwowej Straży Pożarnej  </t>
  </si>
  <si>
    <t>Rozdział 75495  Pozostała działaność</t>
  </si>
  <si>
    <t>Rozbudowa monitoringu wizyjnego</t>
  </si>
  <si>
    <t>DZIAŁ 758 - Różne rozliczenia</t>
  </si>
  <si>
    <t>Rozdział 75818 Rezerwy ogólne i celowe</t>
  </si>
  <si>
    <t xml:space="preserve">DZIAŁ 801 - Oświata i wychowanie </t>
  </si>
  <si>
    <t>Rozdział 80101 - Szkoły podstawowe</t>
  </si>
  <si>
    <t>Rozdział 80104 Przedszkola</t>
  </si>
  <si>
    <t>Rozdział 80110 - Gimnazja</t>
  </si>
  <si>
    <t>Rozdział 80120 - Licea ogólnokształcące</t>
  </si>
  <si>
    <t>Rozdział 80130 - Szkoły zawodowe</t>
  </si>
  <si>
    <t>Rozdział 80195 - Pozostała działalność</t>
  </si>
  <si>
    <t>Budowa boisk sportowych przyszkolnych, osiedlowych i przyszkolno-osiedlowych</t>
  </si>
  <si>
    <t>Budowa sali gimnastycznej dla Szkoły Podstawowej nr 1 i Zespołu Szkół Samochodowych</t>
  </si>
  <si>
    <t>DZIAŁ 803 Szkolnictwo wyższe</t>
  </si>
  <si>
    <t>Rozdział 80395 Pozostała działalność</t>
  </si>
  <si>
    <t>DZIAŁ 851 Ochrona zdrowia</t>
  </si>
  <si>
    <t>Rozdział 85111 Szpitale ogólne</t>
  </si>
  <si>
    <t xml:space="preserve">DZIAŁ 852 Pomoc społeczna </t>
  </si>
  <si>
    <t>Rozdział 85203 Ośrodki wsparcia</t>
  </si>
  <si>
    <t>Rozdział 85219 Ośrodki pomocy społecznej</t>
  </si>
  <si>
    <t>DZIAŁ 853 Pozostałe zadania w zakresie polityki społecznej</t>
  </si>
  <si>
    <t>DZIAŁ 854 - Edukacyjna opieka wychowawcza</t>
  </si>
  <si>
    <t>Rozdział 85495 Pozostała działalność</t>
  </si>
  <si>
    <t>DZIAŁ 900  Gospodarka komunalna i ochrona środowiska</t>
  </si>
  <si>
    <t xml:space="preserve">Rozdział 90001 - Gospodarka ściekowa i ochrona wód </t>
  </si>
  <si>
    <t>Przebudowa systemu odprowadzania ścieków w Kaliszu</t>
  </si>
  <si>
    <t xml:space="preserve">Rozdział 90002 - Gospodarka odpadami </t>
  </si>
  <si>
    <t>Rekultywacja składowiska odpadów komunalnych w Kamieniu gmina Ceków Kolonia</t>
  </si>
  <si>
    <t>Rozdział 90015 - Oświetlenie ulic, placów i  dróg</t>
  </si>
  <si>
    <t>Budowa i modernizacja oświetlenia ulic i dróg na nowych i istniejących osiedlach</t>
  </si>
  <si>
    <t>Rozdział 90095 - Pozostała działalność</t>
  </si>
  <si>
    <t xml:space="preserve">Inwestycje realizowane w ramach społecznych inicjatyw inwestycyjnych </t>
  </si>
  <si>
    <t>m.in. budowa sieci wodociąg., kanaliz. sanitarnej i deszczowej, chodników i innych obiektów</t>
  </si>
  <si>
    <t>Budowa infrastruktury technicznej na istniejących i nowych osiedlach mieszkaniowych</t>
  </si>
  <si>
    <t>Budowa alejek na terenach zielonych, w tym w zabytkowych parkach na terenie miasta</t>
  </si>
  <si>
    <t>Regulacja cieków Krępicy i Piwonki, utworzenie polderu zalewowego wraz z budową kolektora deszczowego w ul.Zachodniej</t>
  </si>
  <si>
    <t>przygotowanie inwestycji, podziały i wykupy terenów, realizacja</t>
  </si>
  <si>
    <t xml:space="preserve">DZIAŁ 921  Kultura  i ochrona dziedzictwa narodowego </t>
  </si>
  <si>
    <t>Rozdział 92108 Filharmonie, orkiestry, chóry i kapele</t>
  </si>
  <si>
    <t>Rozdział 92109  Domy i ośrodki kultury,świetlice i kluby</t>
  </si>
  <si>
    <t xml:space="preserve">Rozdział 92110 Galerie i biura wystaw artystycznych </t>
  </si>
  <si>
    <t xml:space="preserve">Rozdział 92116 - Biblioteki </t>
  </si>
  <si>
    <t>Budowa Regionalnej Biblioteki Publicznej wraz z Centrum Kultury</t>
  </si>
  <si>
    <t>budowa obiektu dla woluminów, terminale komputerowe, sale multimedialne, wypożyczalnie i czytelnie, a także pomieszczenia kultury</t>
  </si>
  <si>
    <t xml:space="preserve">Rozdział 92195 Pozostała działalność </t>
  </si>
  <si>
    <t>DZIAŁ 926 Kultura fizyczna i sport</t>
  </si>
  <si>
    <t>Rozdział 92601 - Obiekty sportowe</t>
  </si>
  <si>
    <t>Rozdział 92604 - Instytucje kultury fizycznej</t>
  </si>
  <si>
    <t>Rozdział 75412 Ochotnicze straże pożarne</t>
  </si>
  <si>
    <t>Rozdział 75416 Straż Miejska</t>
  </si>
  <si>
    <t>Rozdział 80132 Szkoły artystyczne</t>
  </si>
  <si>
    <t>2008-2010</t>
  </si>
  <si>
    <t>Rozdział 85212 Świadczenia rodzinne…..</t>
  </si>
  <si>
    <t>Rozdział 85202 Domy Pomocy Społecznej</t>
  </si>
  <si>
    <t>2003-2010; z udziałem F.Spójności w latach 2007-2011</t>
  </si>
  <si>
    <t>budowa budynku o pow.użytkowej ca 1200m2</t>
  </si>
  <si>
    <t>modernizacja wylotów wraz z budową osadników lamelowych</t>
  </si>
  <si>
    <t>Przebudowa wylotów kanalizacji deszczowej do Prosny i jej dopływów z zamontowaniem urządzeń podczyszczających</t>
  </si>
  <si>
    <t>Rozdział 85201 Placówki opiekuńczo-wychowawcze</t>
  </si>
  <si>
    <t>2009-2011</t>
  </si>
  <si>
    <t xml:space="preserve">Budowa boisk w ramach programu ORLIK 2012 </t>
  </si>
  <si>
    <t>2009-2010</t>
  </si>
  <si>
    <t xml:space="preserve">zakupy, wymiana sprzętu i oprogramowania </t>
  </si>
  <si>
    <t xml:space="preserve">Rozdział 80140 Centra kształcenia ustawicznego i praktycznego oraz ośrodki dokształcania zawodowego </t>
  </si>
  <si>
    <t>DZIAŁ 630 - Turystyka</t>
  </si>
  <si>
    <t>Rozdział 63095 Pozostała działalność</t>
  </si>
  <si>
    <t>Budowa kompleksu boisk sportowych dla Szkoły Podstawowej nr 16</t>
  </si>
  <si>
    <t>Rozdział 85412 Kolonie i obozy oraz inne formy wypoczynku dzieci i młodzieży szkolnej a także szkolenia młodzieży</t>
  </si>
  <si>
    <t xml:space="preserve">Budowa odcinka drogi krajowej nr 25 od planowanego węzła  drogowego w rejonie Alei Wojska Polskiego do ul.Poznańskiej </t>
  </si>
  <si>
    <t xml:space="preserve">2008-2013 zakładane dofinansowanie z EFRR w ramach programu operacyjnego Infrastruktura i Środowisko </t>
  </si>
  <si>
    <t>Odszkodowania za grunty zajęte pod pasy drogowe</t>
  </si>
  <si>
    <t>Budowa Zintegrowanego Systemu Zarządzania Ruchem  Drogowym etap I</t>
  </si>
  <si>
    <t>zagospodarowanie nabrzeży Prosny na odcinku od Mostu Teatralnego do Rezerwatu Archeologicznego na Zawodziu, stworzenie infrastruktury służącej wykorzystaniu Prosny jako szlaku wodnego i turystycznego</t>
  </si>
  <si>
    <t xml:space="preserve">modernizacja łazienek i pozostałych pomieszczeń w tym instalacji wod-kan, c.o.,  </t>
  </si>
  <si>
    <t xml:space="preserve">2007-2013; zakładane dofinansowanie z EFRR w ramach programu operacyjnego Infrastruktura i Środowisko </t>
  </si>
  <si>
    <t>Modernizacja ul. Sportowej wraz z mostem i przebudową skrzyżowania z ul. Łódzką</t>
  </si>
  <si>
    <t xml:space="preserve">2004-2012; zakładane dofinansowanie z WRPO </t>
  </si>
  <si>
    <t>Modernizacja Domu Pomocy Społecznej przy ul. Winiarskiej</t>
  </si>
  <si>
    <t>kanalizacja sanitarna na osiedlach Piwonice, Winiary, Szczypiorno,  Chmielnik, Miła Miła II i Tyniec,  Majków oraz kanalizacja deszczowa na osiedlach Winiary, Miła, Chmielnik</t>
  </si>
  <si>
    <t>Dotacja celowa na zakupy inwestycyjne dla Biura Wystaw Artystycznych</t>
  </si>
  <si>
    <t>dokumentacja projektowa; przebudowa skrzyżowań; przebudowa i rozbudowa sygnalizacji świetlnych wraz z połączeniem z centrum sterowania ruchem, uruchomienie systemu monitorowania sygnalizacji świetlnej na skrzyżowaniach; przygotowanie pomieszczenia centrum</t>
  </si>
  <si>
    <t>2008-2013</t>
  </si>
  <si>
    <t>Połączenie dróg krajowych na odcinku od ul. Godebskiego do ul.Łódzkiej</t>
  </si>
  <si>
    <t>Docieplenie ścian wraz z nową elewacją budynku Zespołu Szkolno-Przedszkolnego Nr 3, Szkoła Podstawowa nr 22 ul. Św.Michała</t>
  </si>
  <si>
    <t xml:space="preserve">2006- 2011; projekt zgłoszony do Min.Sportu jako zadanie o znaczeniu strategicznym - dofinansowanie 50% </t>
  </si>
  <si>
    <t>2008-2011</t>
  </si>
  <si>
    <t>Rozdział 85311 Rehabilitacja zawodowa i społeczna osób niepełnosprawnych</t>
  </si>
  <si>
    <t>Rozdział 85154 Przeciwdziałanie alkoholizmowi</t>
  </si>
  <si>
    <t>2007-2017</t>
  </si>
  <si>
    <t xml:space="preserve">Budowa pawilonu treningowo-administracyjnego przy Wale Matejki 2 </t>
  </si>
  <si>
    <t xml:space="preserve">Rozbudowa Zespołu Szkół Ponadgimnazjalnych Nr 3 </t>
  </si>
  <si>
    <t>remont i rozbudowa nowej siedziby ZDM wraz z bazą techniczno-laboratoryjną</t>
  </si>
  <si>
    <t xml:space="preserve">Modernizacja i rozbudowa obiektów rekreacyjno-sportowych zlokalizowanych w rejonie ul.Łódzkiej 19-29  </t>
  </si>
  <si>
    <t xml:space="preserve">wykonanie drenażu i nawierz. boiska i bieżni, nowych trybun, zaplecza socjalnego, dróg i chodników, modernizacja obiektów kubaturowych i budowa obiektów rekreacyjnych; </t>
  </si>
  <si>
    <t>Rozdział 60004 - Lokalny transport zbiorowy</t>
  </si>
  <si>
    <t xml:space="preserve">Rozwój i poprawa jakości transportu publicznego w Kaliszu </t>
  </si>
  <si>
    <t>Modernizacja Pałacu Ślubów</t>
  </si>
  <si>
    <t>Rozdział 75478  Usuwanie skutków klęsk żywiołowych</t>
  </si>
  <si>
    <t>Udziały dla Spółki z ograniczoną odpowiedzialnością pn. AQUAPARK KALISZ</t>
  </si>
  <si>
    <t>w 2010r. przygotowanie zadania do realizacji</t>
  </si>
  <si>
    <t>Wymiana okien w Szkole Podstawowej Nr 17.</t>
  </si>
  <si>
    <t>2010-2011</t>
  </si>
  <si>
    <t xml:space="preserve">Modernizacja publicznych przedszkoli </t>
  </si>
  <si>
    <t xml:space="preserve">proces ciągły </t>
  </si>
  <si>
    <t xml:space="preserve">w 2010r. przygotowanie do realizacji </t>
  </si>
  <si>
    <t xml:space="preserve">Budowa nowego obiektu szkolnego Szkoły Podstawowej Nr 13 wraz z salą gimnastyczną i zapleczem sportowym </t>
  </si>
  <si>
    <t>Rozbudowa Szkoły Podstawowej Nr 2</t>
  </si>
  <si>
    <t>Przebudowa rowu otwartego do rzeki Prosny na odcinku od piaskowników WSK-PZL,  jako wylotu deszczowego w ul. Parafialnej</t>
  </si>
  <si>
    <t xml:space="preserve">ca 480m </t>
  </si>
  <si>
    <t>Zakup i montaż 3-ech zegarów ulicznych</t>
  </si>
  <si>
    <t>Budowa kompleksu boisk sportowych dla Zespołu Szkół Ekonomicznych</t>
  </si>
  <si>
    <t>?</t>
  </si>
  <si>
    <t>Kapitalny remont budynków przy Zespole Szkół ul. Żwirki i Wigury 10</t>
  </si>
  <si>
    <t>powierzchnia 4,7 ha</t>
  </si>
  <si>
    <t>2006 - 2012 zakładane dofinansowanie z EFRR - Program Operac. Infrastruktura i Środowisko</t>
  </si>
  <si>
    <t>Dobudowa klatki schodowej - przeciwpożarowej w Centrum Kształcenia Ustawicznego</t>
  </si>
  <si>
    <t>Rozdział 85305 Żłobki</t>
  </si>
  <si>
    <t>2010-2013</t>
  </si>
  <si>
    <t>Zrównoważona informacja pasażerska w Kaliszu</t>
  </si>
  <si>
    <t>Przebudowa amfiteatru w Parku Przyjaźni wraz z zagospodarowaniem jego otoczenia</t>
  </si>
  <si>
    <t>powierzchnia zagospodarowania amfiteatru i platformy ca 250m2; remont podestu i ławek</t>
  </si>
  <si>
    <t>zakup sprzętu nagłaśniającego i rzutnika oraz szaf metalowych na grafiki dla galerii</t>
  </si>
  <si>
    <t>Rozdział 85407 Placówki wychowania pozaszkolnegoKolonie i obozy oraz inne formy wypoczynku dzieci i młodzieży szkolnej a także szkolenia młodzieży</t>
  </si>
  <si>
    <t>Wykonanie ocieplenia i elewacji  budynku Komendy SMK</t>
  </si>
  <si>
    <t>Budowa budynku mieszkalnego wielorodzinnego przy ul.Wrocławskiej 177-179</t>
  </si>
  <si>
    <t xml:space="preserve">24 mieszkania </t>
  </si>
  <si>
    <t>2007-2010</t>
  </si>
  <si>
    <t xml:space="preserve">2007-2010  </t>
  </si>
  <si>
    <t xml:space="preserve">Budowa ulic Ks. W.Blizińskiego i Ks. H.Kaczorowskiego </t>
  </si>
  <si>
    <t xml:space="preserve">realizacja </t>
  </si>
  <si>
    <t>Zagospodarowanie terenów przyległych do Kanału Bernardyńskiego na osiedlach Majków i Tyniec oraz Kanału Rypinkowskiego w Śródmieściu oraz na innych osiedlach</t>
  </si>
  <si>
    <t>jedna jezdnia, most na Prośnie, most na Swędrni; zakres zakończony w 2005r., płatności do 2010r.</t>
  </si>
  <si>
    <t xml:space="preserve"> przebudowa skrzyżowania na rondo wraz z oświetleniem odwodnieniem i usunięciem kolizji z infrastrukturą podziemną </t>
  </si>
  <si>
    <t>Rezerwa celowa na inwestycje</t>
  </si>
  <si>
    <t xml:space="preserve">roboty budowlane </t>
  </si>
  <si>
    <t>WYDATKI</t>
  </si>
  <si>
    <t xml:space="preserve">Dofinansowanie modernizacji obiektów Komendy Miejskiej Policji w Kaliszu przy ul. Jasnej i ul.Kordeckiego </t>
  </si>
  <si>
    <t>2009-2010; dofinansowanie z WRPO</t>
  </si>
  <si>
    <t>budowa jezdni, ciągu pieszo – rowerowego, miejsc postojowych, odwodnienia, oświetlenia</t>
  </si>
  <si>
    <t xml:space="preserve">przebudowa mostu, jezdni na odc. od mostu do ul. Łódzkiej oraz przebudowa skrzyżowania z ul. Łódzką. </t>
  </si>
  <si>
    <t>Połączenie ul. Hanki Sawickiej z ul. Dobrzecką</t>
  </si>
  <si>
    <r>
      <t xml:space="preserve">2009 - 2013 zakładane dofinansowanie z WRPO </t>
    </r>
  </si>
  <si>
    <t xml:space="preserve">2006-2011; zakładane dofinansowanie z WRPO </t>
  </si>
  <si>
    <t>2009-2019</t>
  </si>
  <si>
    <t>wykonanie projektu i realizacja budowy jezdni wraz z chodnikami, ścieżką rowerową, odwodnieniem i oświetleniem</t>
  </si>
  <si>
    <t>2008-2012</t>
  </si>
  <si>
    <t>2010; zakładane dofinansowanie z WRPO</t>
  </si>
  <si>
    <t xml:space="preserve">Przygotowanie terenów inwestycyjnych na osiedlu Dobrzec - od Alei Wojska Polskiego do granic Kalisza </t>
  </si>
  <si>
    <t>Budowa Domu Dziecka w Kaliszu</t>
  </si>
  <si>
    <t xml:space="preserve"> </t>
  </si>
  <si>
    <t>Rozwój aktywnej turystyki wodnej z wykorzystaniem rzeki Prosny w Kaliszu</t>
  </si>
  <si>
    <t>2009 - 2012</t>
  </si>
  <si>
    <t>Zakup oprogramowania dla potrzeb placówek oświatowych oraz Wydziału Edukacji</t>
  </si>
  <si>
    <t xml:space="preserve">przygotowanie inwestycji w rejonie ul.Częstochowskiej (2 boiska, zaplecze socjalne, ogrodzenie, przyłącze i oświetlenie) </t>
  </si>
  <si>
    <t xml:space="preserve">termomodernizacja obiektów przy ul. Jasneja 1, 3 oraz ul. Kordeckiego 36, utwardzenie placu manewrowego na terenie posesji przy ul. Jasnej 1, 3 oraz ul. Kordeckiego 36. </t>
  </si>
  <si>
    <t>Utworzenie ośrodka radioterapii na terenie wydzielonym z Wojewódzkiego Szpitala Zespolonego im. Ludwika Perzyny w Kaliszu, w ramach struktury Samodzielnego Publicznego Zakładu Opieki Zdrowotnej  Wielkopolskiego Centrum Onkologii</t>
  </si>
  <si>
    <t>budowa boiska do piłki ręcznej z bieżnią okólną, boiska do piłki koszykowej,  piłki plażowej siatkowej, skoczni  wraz z rozbieżnią.</t>
  </si>
  <si>
    <t>zakup 5 autobusów spełniających normę EURO 5</t>
  </si>
  <si>
    <t>budowa dwujezdniowej, dwupasowej jezdni, chodników, ścieżki rowerowej, odwodnienia i oświetlenia, ekranów akustycznych na odc. od ul. Dworcowej do ul. Częstochowskiej  wraz z przebudową na rondo skrzyżowań z ul. Częstochowską, Polną i Kresową, wykupy gruntów</t>
  </si>
  <si>
    <t>budowa tymczasowej przeprawy, mostu, drogi wraz z odwodnieniem, oświetleniem i ścieżką rowerową</t>
  </si>
  <si>
    <t>budowa tymczasowej przeprawy i nowego  mostu</t>
  </si>
  <si>
    <t>wykonanie elewacji, wymiana stolarki, docieplenie dachu oraz modernizacja wnętrz, monitoring i podświetlenie budynku</t>
  </si>
  <si>
    <t>ogrodzenie od strony ul. Warszawskiej, remont dachu i adaptacja strychu na pomieszczenia biurowe i archiwum</t>
  </si>
  <si>
    <t xml:space="preserve">Wymiana kotłów gazowych w Zespole Szkół Ponadgimnazjalnych nr 1 </t>
  </si>
  <si>
    <t xml:space="preserve">Osuszenie budynku I LO </t>
  </si>
  <si>
    <t xml:space="preserve">Zakup maszyny do czyszczenia posadzek w Zespole Szkól Ponadgimnazjalnych nr 2 </t>
  </si>
  <si>
    <t>Pomoc dla Wojewódzkiego Szpitala Zespolonego im.Ludwika Perzyny w zakupie aparatury i sprzętu medycznego</t>
  </si>
  <si>
    <t>Rozdział 70001 - Zakłady gospodarki mieszkaniowej</t>
  </si>
  <si>
    <t>suma zadań z WPI</t>
  </si>
  <si>
    <t xml:space="preserve">Dotacja  dla Miejskiego Zarządu Budynków Mieszkalnych na modernizację budynku przy ul. Dobrzeckiej 16 </t>
  </si>
  <si>
    <t>Zakup sprzętu dla specjalistycznej Grupy Ratownictwa Chemiczno-Ekologicznego w Kaliszu zabezpieczającego środowisko naturalne Wielkopolski</t>
  </si>
  <si>
    <t>Budowa e-Samorząd Regionu Kalisko-Ostrowskiego</t>
  </si>
  <si>
    <t xml:space="preserve">2007-2011;   dofinansowanie z WRPO </t>
  </si>
  <si>
    <t>Przebudowa mostu na Prośnie w ul. Starożytnej</t>
  </si>
  <si>
    <t>Budowa Trasy Bursztynowej - Etap II                                       (odcinek od ulicy Górnośląskiej do ulicy Dworcowej)</t>
  </si>
  <si>
    <t>Budowa Trasy Bursztynowej - Etap II (odcinek od ulicy Dworcowej do ulicy Częstochowskiej)</t>
  </si>
  <si>
    <t>2006-2010</t>
  </si>
  <si>
    <t>budowa e-Urzędu</t>
  </si>
  <si>
    <t>w 2009r. wykonanie projektu przez Miasto Kalisz;  w latach 2010-2012 pomoc dla Województwa Wielkopolskiego</t>
  </si>
  <si>
    <t xml:space="preserve">w 2010 prace przygotowawcze i opracowanie studium wykonalności projektu </t>
  </si>
  <si>
    <t>rozbudowa centrali telefonicznej,  doposażenie Urzędu</t>
  </si>
  <si>
    <t>budowa budynku dydaktycznego z salą gimnastyczną, zagospodarowanie terenu oraz modernizacja i termomodernizacja istniejącego budynku</t>
  </si>
  <si>
    <t>budowa dwujezdniowej drogi wraz z chodnikami i ścieżką rowerową, odwodnieniem i oświetleniem, przebudowa skrzyżowania z ul.Górnośląską wraz z syganlizacją świetlną, przebudowa odcinka ul. Górnośląskiej; wykupy gruntów</t>
  </si>
  <si>
    <t>Przewidywany termin realizacji</t>
  </si>
  <si>
    <t>Załącznik nr 6
do uchwały Nr XLIII/604/2009
Rady Miejskiej Kalisza
z dnia 29 grudnia 2009 r.
w sprawie uchwalenia budżetu Kalisza - 
Miasta na prawach powiatu na 2010 rok</t>
  </si>
  <si>
    <t xml:space="preserve">PLAN  WYDATKÓW MAJĄTKOWYCH  KALISZA NA 2010 ROK </t>
  </si>
  <si>
    <t>2006-2012</t>
  </si>
  <si>
    <t xml:space="preserve">2008-2010; zakładane dofinansowanie z WRPO </t>
  </si>
  <si>
    <t xml:space="preserve">budowa sieci na terenach objętych zagospodarowaniem pod strefę gospodarczą sieci wodociągowej, kanalizacji sanitarnej i deszczowej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</si>
</sst>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d/mm/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33">
    <font>
      <sz val="10"/>
      <name val="Arial CE"/>
      <family val="2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9"/>
      <color indexed="12"/>
      <name val="Arial CE"/>
      <family val="2"/>
    </font>
    <font>
      <u val="single"/>
      <sz val="9"/>
      <color indexed="36"/>
      <name val="Arial CE"/>
      <family val="2"/>
    </font>
    <font>
      <sz val="8"/>
      <name val="Arial CE"/>
      <family val="2"/>
    </font>
    <font>
      <b/>
      <sz val="8"/>
      <color indexed="10"/>
      <name val="Arial"/>
      <family val="2"/>
    </font>
    <font>
      <b/>
      <sz val="11"/>
      <name val="Arial CE"/>
      <family val="0"/>
    </font>
    <font>
      <b/>
      <sz val="10"/>
      <name val="Arial"/>
      <family val="2"/>
    </font>
    <font>
      <b/>
      <i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7" fillId="0" borderId="0" applyNumberFormat="0" applyFill="0" applyBorder="0" applyAlignment="0" applyProtection="0"/>
    <xf numFmtId="9" fontId="1" fillId="0" borderId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3" borderId="0" applyNumberFormat="0" applyBorder="0" applyAlignment="0" applyProtection="0"/>
  </cellStyleXfs>
  <cellXfs count="106">
    <xf numFmtId="0" fontId="0" fillId="0" borderId="0" xfId="0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justify" vertical="center"/>
    </xf>
    <xf numFmtId="0" fontId="7" fillId="0" borderId="1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25" borderId="0" xfId="0" applyFill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top" wrapText="1"/>
    </xf>
    <xf numFmtId="3" fontId="2" fillId="0" borderId="0" xfId="0" applyNumberFormat="1" applyFont="1" applyFill="1" applyBorder="1" applyAlignment="1">
      <alignment vertical="center"/>
    </xf>
    <xf numFmtId="0" fontId="4" fillId="24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/>
    </xf>
    <xf numFmtId="4" fontId="31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vertical="center" wrapText="1"/>
    </xf>
    <xf numFmtId="4" fontId="2" fillId="24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24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right" wrapText="1"/>
    </xf>
    <xf numFmtId="0" fontId="3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5"/>
  <sheetViews>
    <sheetView tabSelected="1" view="pageBreakPreview" zoomScaleSheetLayoutView="100" workbookViewId="0" topLeftCell="A121">
      <selection activeCell="E199" sqref="E199"/>
    </sheetView>
  </sheetViews>
  <sheetFormatPr defaultColWidth="9.00390625" defaultRowHeight="12.75"/>
  <cols>
    <col min="1" max="1" width="3.625" style="50" customWidth="1"/>
    <col min="2" max="2" width="40.375" style="0" customWidth="1"/>
    <col min="3" max="3" width="29.125" style="0" customWidth="1"/>
    <col min="4" max="4" width="13.125" style="0" hidden="1" customWidth="1"/>
    <col min="5" max="5" width="15.125" style="93" customWidth="1"/>
    <col min="6" max="6" width="14.75390625" style="93" customWidth="1"/>
    <col min="7" max="7" width="14.625" style="93" customWidth="1"/>
    <col min="8" max="8" width="23.25390625" style="0" customWidth="1"/>
  </cols>
  <sheetData>
    <row r="1" spans="1:8" ht="70.5" customHeight="1">
      <c r="A1" s="45"/>
      <c r="B1" s="2"/>
      <c r="C1" s="4"/>
      <c r="D1" s="1"/>
      <c r="E1" s="79"/>
      <c r="F1" s="102" t="s">
        <v>248</v>
      </c>
      <c r="G1" s="102"/>
      <c r="H1" s="102"/>
    </row>
    <row r="2" spans="1:8" s="76" customFormat="1" ht="27.75" customHeight="1">
      <c r="A2" s="103" t="s">
        <v>249</v>
      </c>
      <c r="B2" s="103"/>
      <c r="C2" s="103"/>
      <c r="D2" s="103"/>
      <c r="E2" s="103"/>
      <c r="F2" s="103"/>
      <c r="G2" s="103"/>
      <c r="H2" s="103"/>
    </row>
    <row r="3" spans="1:8" ht="4.5" customHeight="1">
      <c r="A3" s="45"/>
      <c r="B3" s="2"/>
      <c r="C3" s="4"/>
      <c r="D3" s="1"/>
      <c r="E3" s="80"/>
      <c r="F3" s="80"/>
      <c r="G3" s="80"/>
      <c r="H3" s="5"/>
    </row>
    <row r="4" spans="1:8" ht="12.75" customHeight="1">
      <c r="A4" s="104" t="s">
        <v>24</v>
      </c>
      <c r="B4" s="104" t="s">
        <v>25</v>
      </c>
      <c r="C4" s="104" t="s">
        <v>26</v>
      </c>
      <c r="D4" s="105" t="s">
        <v>27</v>
      </c>
      <c r="E4" s="101" t="s">
        <v>199</v>
      </c>
      <c r="F4" s="101"/>
      <c r="G4" s="101"/>
      <c r="H4" s="104" t="s">
        <v>247</v>
      </c>
    </row>
    <row r="5" spans="1:8" ht="12.75">
      <c r="A5" s="104"/>
      <c r="B5" s="104"/>
      <c r="C5" s="104"/>
      <c r="D5" s="105"/>
      <c r="E5" s="100" t="s">
        <v>28</v>
      </c>
      <c r="F5" s="101" t="s">
        <v>29</v>
      </c>
      <c r="G5" s="101"/>
      <c r="H5" s="104"/>
    </row>
    <row r="6" spans="1:8" ht="12.75">
      <c r="A6" s="104"/>
      <c r="B6" s="104"/>
      <c r="C6" s="104"/>
      <c r="D6" s="105"/>
      <c r="E6" s="100"/>
      <c r="F6" s="100" t="s">
        <v>30</v>
      </c>
      <c r="G6" s="101" t="s">
        <v>31</v>
      </c>
      <c r="H6" s="104"/>
    </row>
    <row r="7" spans="1:8" ht="6.75" customHeight="1">
      <c r="A7" s="104"/>
      <c r="B7" s="104"/>
      <c r="C7" s="104"/>
      <c r="D7" s="105"/>
      <c r="E7" s="100"/>
      <c r="F7" s="100"/>
      <c r="G7" s="101"/>
      <c r="H7" s="104"/>
    </row>
    <row r="8" spans="1:8" ht="18" customHeight="1">
      <c r="A8" s="46"/>
      <c r="B8" s="39" t="s">
        <v>32</v>
      </c>
      <c r="C8" s="19"/>
      <c r="D8" s="35"/>
      <c r="E8" s="81">
        <f aca="true" t="shared" si="0" ref="E8:E47">SUM(F8,G8)</f>
        <v>96037119.99</v>
      </c>
      <c r="F8" s="81">
        <f>SUM(F9,F13,F39,F42,F52,F58,F74,F77,F108,F111,F121,F136,F141,F148,F166,F179)</f>
        <v>51349000</v>
      </c>
      <c r="G8" s="81">
        <f>SUM(G9,G13,G39,G42,G52,G58,G74,G77,G108,G111,G121,G136,G141,G148,G166,G179)</f>
        <v>44688119.989999995</v>
      </c>
      <c r="H8" s="38"/>
    </row>
    <row r="9" spans="1:8" ht="21.75" customHeight="1">
      <c r="A9" s="46"/>
      <c r="B9" s="15" t="s">
        <v>33</v>
      </c>
      <c r="C9" s="19"/>
      <c r="D9" s="35"/>
      <c r="E9" s="82">
        <f t="shared" si="0"/>
        <v>2133200</v>
      </c>
      <c r="F9" s="82">
        <f>SUM(F10)</f>
        <v>2133200</v>
      </c>
      <c r="G9" s="82">
        <f>SUM(G10)</f>
        <v>0</v>
      </c>
      <c r="H9" s="20"/>
    </row>
    <row r="10" spans="1:8" ht="17.25" customHeight="1">
      <c r="A10" s="46"/>
      <c r="B10" s="15" t="s">
        <v>34</v>
      </c>
      <c r="C10" s="19"/>
      <c r="D10" s="35"/>
      <c r="E10" s="82">
        <f t="shared" si="0"/>
        <v>2133200</v>
      </c>
      <c r="F10" s="82">
        <f>SUM(F11:F12)</f>
        <v>2133200</v>
      </c>
      <c r="G10" s="82">
        <f>SUM(G11:G12)</f>
        <v>0</v>
      </c>
      <c r="H10" s="20"/>
    </row>
    <row r="11" spans="1:8" ht="36" customHeight="1">
      <c r="A11" s="44">
        <v>1</v>
      </c>
      <c r="B11" s="9" t="s">
        <v>35</v>
      </c>
      <c r="C11" s="10" t="s">
        <v>36</v>
      </c>
      <c r="D11" s="7"/>
      <c r="E11" s="83">
        <f t="shared" si="0"/>
        <v>450000</v>
      </c>
      <c r="F11" s="83">
        <v>450000</v>
      </c>
      <c r="G11" s="83">
        <v>0</v>
      </c>
      <c r="H11" s="11" t="s">
        <v>37</v>
      </c>
    </row>
    <row r="12" spans="1:8" ht="36" customHeight="1">
      <c r="A12" s="44">
        <v>2</v>
      </c>
      <c r="B12" s="9" t="s">
        <v>38</v>
      </c>
      <c r="C12" s="10" t="s">
        <v>10</v>
      </c>
      <c r="D12" s="21"/>
      <c r="E12" s="83">
        <f t="shared" si="0"/>
        <v>1683200</v>
      </c>
      <c r="F12" s="83">
        <v>1683200</v>
      </c>
      <c r="G12" s="83">
        <v>0</v>
      </c>
      <c r="H12" s="11" t="s">
        <v>13</v>
      </c>
    </row>
    <row r="13" spans="1:8" ht="18" customHeight="1">
      <c r="A13" s="44"/>
      <c r="B13" s="15" t="s">
        <v>39</v>
      </c>
      <c r="C13" s="16"/>
      <c r="D13" s="21"/>
      <c r="E13" s="82">
        <f t="shared" si="0"/>
        <v>54983919.989999995</v>
      </c>
      <c r="F13" s="82">
        <f>SUM(F14,F17,F30,F37)</f>
        <v>16042800</v>
      </c>
      <c r="G13" s="82">
        <f>SUM(G14,G17,G30,G37)</f>
        <v>38941119.989999995</v>
      </c>
      <c r="H13" s="14"/>
    </row>
    <row r="14" spans="1:8" ht="19.5" customHeight="1">
      <c r="A14" s="44"/>
      <c r="B14" s="15" t="s">
        <v>158</v>
      </c>
      <c r="C14" s="16"/>
      <c r="D14" s="21"/>
      <c r="E14" s="82">
        <f t="shared" si="0"/>
        <v>4387800</v>
      </c>
      <c r="F14" s="82">
        <f>SUM(F15:F16)</f>
        <v>4387800</v>
      </c>
      <c r="G14" s="82">
        <f>SUM(G15:G16)</f>
        <v>0</v>
      </c>
      <c r="H14" s="14"/>
    </row>
    <row r="15" spans="1:8" ht="31.5" customHeight="1">
      <c r="A15" s="44">
        <v>3</v>
      </c>
      <c r="B15" s="9" t="s">
        <v>182</v>
      </c>
      <c r="C15" s="10" t="s">
        <v>243</v>
      </c>
      <c r="D15" s="21"/>
      <c r="E15" s="83">
        <f t="shared" si="0"/>
        <v>50000</v>
      </c>
      <c r="F15" s="83">
        <v>50000</v>
      </c>
      <c r="G15" s="83">
        <v>0</v>
      </c>
      <c r="H15" s="11" t="s">
        <v>210</v>
      </c>
    </row>
    <row r="16" spans="1:8" ht="24" customHeight="1">
      <c r="A16" s="44">
        <v>4</v>
      </c>
      <c r="B16" s="9" t="s">
        <v>159</v>
      </c>
      <c r="C16" s="10" t="s">
        <v>221</v>
      </c>
      <c r="D16" s="21">
        <v>4375620</v>
      </c>
      <c r="E16" s="83">
        <f t="shared" si="0"/>
        <v>4337800</v>
      </c>
      <c r="F16" s="83">
        <v>4337800</v>
      </c>
      <c r="G16" s="83">
        <v>0</v>
      </c>
      <c r="H16" s="11" t="s">
        <v>201</v>
      </c>
    </row>
    <row r="17" spans="1:8" ht="24">
      <c r="A17" s="44"/>
      <c r="B17" s="15" t="s">
        <v>40</v>
      </c>
      <c r="C17" s="16"/>
      <c r="D17" s="21"/>
      <c r="E17" s="82">
        <f t="shared" si="0"/>
        <v>38941119.989999995</v>
      </c>
      <c r="F17" s="82">
        <f>SUM(F18:F29)</f>
        <v>0</v>
      </c>
      <c r="G17" s="82">
        <f>SUM(G18:G29)</f>
        <v>38941119.989999995</v>
      </c>
      <c r="H17" s="14"/>
    </row>
    <row r="18" spans="1:8" ht="33.75" customHeight="1">
      <c r="A18" s="44">
        <v>5</v>
      </c>
      <c r="B18" s="9" t="s">
        <v>41</v>
      </c>
      <c r="C18" s="10" t="s">
        <v>195</v>
      </c>
      <c r="D18" s="7">
        <v>26394257</v>
      </c>
      <c r="E18" s="83">
        <f t="shared" si="0"/>
        <v>1340000</v>
      </c>
      <c r="F18" s="83">
        <v>0</v>
      </c>
      <c r="G18" s="83">
        <v>1340000</v>
      </c>
      <c r="H18" s="11" t="s">
        <v>42</v>
      </c>
    </row>
    <row r="19" spans="1:8" ht="46.5" customHeight="1">
      <c r="A19" s="44">
        <v>6</v>
      </c>
      <c r="B19" s="9" t="s">
        <v>132</v>
      </c>
      <c r="C19" s="13" t="s">
        <v>0</v>
      </c>
      <c r="D19" s="7">
        <v>105000000</v>
      </c>
      <c r="E19" s="83">
        <f t="shared" si="0"/>
        <v>50000</v>
      </c>
      <c r="F19" s="83">
        <v>0</v>
      </c>
      <c r="G19" s="83">
        <v>50000</v>
      </c>
      <c r="H19" s="11" t="s">
        <v>138</v>
      </c>
    </row>
    <row r="20" spans="1:8" ht="68.25" customHeight="1">
      <c r="A20" s="44">
        <v>7</v>
      </c>
      <c r="B20" s="9" t="s">
        <v>238</v>
      </c>
      <c r="C20" s="10" t="s">
        <v>246</v>
      </c>
      <c r="D20" s="21">
        <v>10281200</v>
      </c>
      <c r="E20" s="83">
        <f t="shared" si="0"/>
        <v>480000</v>
      </c>
      <c r="F20" s="83">
        <v>0</v>
      </c>
      <c r="G20" s="83">
        <v>480000</v>
      </c>
      <c r="H20" s="78" t="s">
        <v>240</v>
      </c>
    </row>
    <row r="21" spans="1:8" ht="78" customHeight="1">
      <c r="A21" s="44">
        <v>8</v>
      </c>
      <c r="B21" s="9" t="s">
        <v>239</v>
      </c>
      <c r="C21" s="10" t="s">
        <v>222</v>
      </c>
      <c r="D21" s="21">
        <v>58500000</v>
      </c>
      <c r="E21" s="83">
        <f>SUM(F21,G21)</f>
        <v>29999999.99</v>
      </c>
      <c r="F21" s="83">
        <v>0</v>
      </c>
      <c r="G21" s="83">
        <v>29999999.99</v>
      </c>
      <c r="H21" s="78" t="s">
        <v>236</v>
      </c>
    </row>
    <row r="22" spans="1:8" ht="24" customHeight="1">
      <c r="A22" s="44">
        <v>9</v>
      </c>
      <c r="B22" s="9" t="s">
        <v>14</v>
      </c>
      <c r="C22" s="10" t="s">
        <v>163</v>
      </c>
      <c r="D22" s="3"/>
      <c r="E22" s="83">
        <f t="shared" si="0"/>
        <v>80000</v>
      </c>
      <c r="F22" s="83">
        <v>0</v>
      </c>
      <c r="G22" s="83">
        <v>80000</v>
      </c>
      <c r="H22" s="8">
        <v>2010</v>
      </c>
    </row>
    <row r="23" spans="1:8" ht="34.5" customHeight="1">
      <c r="A23" s="44">
        <v>10</v>
      </c>
      <c r="B23" s="9" t="s">
        <v>146</v>
      </c>
      <c r="C23" s="53" t="s">
        <v>208</v>
      </c>
      <c r="D23" s="7">
        <v>45358300</v>
      </c>
      <c r="E23" s="83">
        <f t="shared" si="0"/>
        <v>1500000</v>
      </c>
      <c r="F23" s="83">
        <v>0</v>
      </c>
      <c r="G23" s="84">
        <v>1500000</v>
      </c>
      <c r="H23" s="11" t="s">
        <v>152</v>
      </c>
    </row>
    <row r="24" spans="1:8" ht="42.75" customHeight="1">
      <c r="A24" s="44">
        <v>11</v>
      </c>
      <c r="B24" s="9" t="s">
        <v>43</v>
      </c>
      <c r="C24" s="10" t="s">
        <v>223</v>
      </c>
      <c r="D24" s="7">
        <v>13750000</v>
      </c>
      <c r="E24" s="83">
        <f t="shared" si="0"/>
        <v>191120</v>
      </c>
      <c r="F24" s="83">
        <v>0</v>
      </c>
      <c r="G24" s="83">
        <f>100000+91120</f>
        <v>191120</v>
      </c>
      <c r="H24" s="11" t="s">
        <v>250</v>
      </c>
    </row>
    <row r="25" spans="1:8" ht="33.75" customHeight="1">
      <c r="A25" s="44">
        <v>12</v>
      </c>
      <c r="B25" s="9" t="s">
        <v>44</v>
      </c>
      <c r="C25" s="10" t="s">
        <v>196</v>
      </c>
      <c r="D25" s="7">
        <v>1641175</v>
      </c>
      <c r="E25" s="83">
        <f t="shared" si="0"/>
        <v>600000</v>
      </c>
      <c r="F25" s="83">
        <v>0</v>
      </c>
      <c r="G25" s="83">
        <v>600000</v>
      </c>
      <c r="H25" s="11" t="s">
        <v>191</v>
      </c>
    </row>
    <row r="26" spans="1:8" ht="78" customHeight="1">
      <c r="A26" s="44">
        <v>13</v>
      </c>
      <c r="B26" s="27" t="s">
        <v>135</v>
      </c>
      <c r="C26" s="10" t="s">
        <v>144</v>
      </c>
      <c r="D26" s="3">
        <v>12000000</v>
      </c>
      <c r="E26" s="83">
        <f t="shared" si="0"/>
        <v>50000</v>
      </c>
      <c r="F26" s="83">
        <v>0</v>
      </c>
      <c r="G26" s="83">
        <v>50000</v>
      </c>
      <c r="H26" s="8" t="s">
        <v>133</v>
      </c>
    </row>
    <row r="27" spans="1:8" ht="34.5" customHeight="1">
      <c r="A27" s="44">
        <v>14</v>
      </c>
      <c r="B27" s="9" t="s">
        <v>139</v>
      </c>
      <c r="C27" s="10" t="s">
        <v>203</v>
      </c>
      <c r="D27" s="7">
        <v>6000000</v>
      </c>
      <c r="E27" s="83">
        <f t="shared" si="0"/>
        <v>300000</v>
      </c>
      <c r="F27" s="83">
        <v>0</v>
      </c>
      <c r="G27" s="83">
        <v>300000</v>
      </c>
      <c r="H27" s="11" t="s">
        <v>149</v>
      </c>
    </row>
    <row r="28" spans="1:12" s="42" customFormat="1" ht="24.75" customHeight="1">
      <c r="A28" s="44">
        <v>15</v>
      </c>
      <c r="B28" s="9" t="s">
        <v>237</v>
      </c>
      <c r="C28" s="10" t="s">
        <v>224</v>
      </c>
      <c r="D28" s="7">
        <v>8400000</v>
      </c>
      <c r="E28" s="83">
        <f t="shared" si="0"/>
        <v>4200000</v>
      </c>
      <c r="F28" s="83">
        <v>0</v>
      </c>
      <c r="G28" s="85">
        <v>4200000</v>
      </c>
      <c r="H28" s="34" t="s">
        <v>165</v>
      </c>
      <c r="I28" s="40"/>
      <c r="J28" s="41"/>
      <c r="L28" s="43"/>
    </row>
    <row r="29" spans="1:8" ht="25.5" customHeight="1">
      <c r="A29" s="44">
        <v>16</v>
      </c>
      <c r="B29" s="12" t="s">
        <v>18</v>
      </c>
      <c r="C29" s="10" t="s">
        <v>193</v>
      </c>
      <c r="D29" s="7">
        <v>150000</v>
      </c>
      <c r="E29" s="86">
        <f t="shared" si="0"/>
        <v>150000</v>
      </c>
      <c r="F29" s="83">
        <v>0</v>
      </c>
      <c r="G29" s="83">
        <v>150000</v>
      </c>
      <c r="H29" s="11">
        <v>2010</v>
      </c>
    </row>
    <row r="30" spans="1:8" ht="18.75" customHeight="1">
      <c r="A30" s="44"/>
      <c r="B30" s="15" t="s">
        <v>45</v>
      </c>
      <c r="C30" s="16"/>
      <c r="D30" s="7"/>
      <c r="E30" s="82">
        <f t="shared" si="0"/>
        <v>11355000</v>
      </c>
      <c r="F30" s="82">
        <f>SUM(F31:F36)</f>
        <v>11355000</v>
      </c>
      <c r="G30" s="82">
        <f>SUM(G31:G36)</f>
        <v>0</v>
      </c>
      <c r="H30" s="14"/>
    </row>
    <row r="31" spans="1:8" ht="27" customHeight="1">
      <c r="A31" s="44">
        <v>17</v>
      </c>
      <c r="B31" s="9" t="s">
        <v>46</v>
      </c>
      <c r="C31" s="10"/>
      <c r="D31" s="7"/>
      <c r="E31" s="83">
        <f t="shared" si="0"/>
        <v>150000</v>
      </c>
      <c r="F31" s="83">
        <v>150000</v>
      </c>
      <c r="G31" s="83">
        <v>0</v>
      </c>
      <c r="H31" s="11" t="s">
        <v>37</v>
      </c>
    </row>
    <row r="32" spans="1:8" ht="21.75" customHeight="1">
      <c r="A32" s="44">
        <v>18</v>
      </c>
      <c r="B32" s="9" t="s">
        <v>47</v>
      </c>
      <c r="C32" s="10" t="s">
        <v>48</v>
      </c>
      <c r="D32" s="7">
        <v>85000000</v>
      </c>
      <c r="E32" s="83">
        <f t="shared" si="0"/>
        <v>10000000</v>
      </c>
      <c r="F32" s="83">
        <v>10000000</v>
      </c>
      <c r="G32" s="83">
        <v>0</v>
      </c>
      <c r="H32" s="11" t="s">
        <v>145</v>
      </c>
    </row>
    <row r="33" spans="1:8" ht="24.75" customHeight="1">
      <c r="A33" s="44">
        <v>19</v>
      </c>
      <c r="B33" s="9" t="s">
        <v>192</v>
      </c>
      <c r="C33" s="10" t="s">
        <v>163</v>
      </c>
      <c r="D33" s="7"/>
      <c r="E33" s="83">
        <f t="shared" si="0"/>
        <v>50000</v>
      </c>
      <c r="F33" s="83">
        <v>50000</v>
      </c>
      <c r="G33" s="83">
        <v>0</v>
      </c>
      <c r="H33" s="11">
        <v>2010</v>
      </c>
    </row>
    <row r="34" spans="1:8" ht="24.75" customHeight="1">
      <c r="A34" s="44">
        <v>20</v>
      </c>
      <c r="B34" s="51" t="s">
        <v>15</v>
      </c>
      <c r="C34" s="10" t="s">
        <v>16</v>
      </c>
      <c r="D34" s="7">
        <v>100000</v>
      </c>
      <c r="E34" s="86">
        <f t="shared" si="0"/>
        <v>100000</v>
      </c>
      <c r="F34" s="83">
        <v>100000</v>
      </c>
      <c r="G34" s="83">
        <v>0</v>
      </c>
      <c r="H34" s="11">
        <v>2010</v>
      </c>
    </row>
    <row r="35" spans="1:8" ht="36" customHeight="1">
      <c r="A35" s="44">
        <v>21</v>
      </c>
      <c r="B35" s="27" t="s">
        <v>134</v>
      </c>
      <c r="C35" s="10" t="s">
        <v>7</v>
      </c>
      <c r="D35" s="7">
        <v>250000</v>
      </c>
      <c r="E35" s="83">
        <f t="shared" si="0"/>
        <v>250000</v>
      </c>
      <c r="F35" s="83">
        <v>250000</v>
      </c>
      <c r="G35" s="83">
        <v>0</v>
      </c>
      <c r="H35" s="11" t="s">
        <v>37</v>
      </c>
    </row>
    <row r="36" spans="1:8" ht="34.5" customHeight="1">
      <c r="A36" s="44">
        <v>22</v>
      </c>
      <c r="B36" s="27" t="s">
        <v>204</v>
      </c>
      <c r="C36" s="52" t="s">
        <v>202</v>
      </c>
      <c r="D36" s="7">
        <v>2600000</v>
      </c>
      <c r="E36" s="83">
        <f t="shared" si="0"/>
        <v>805000</v>
      </c>
      <c r="F36" s="83">
        <v>805000</v>
      </c>
      <c r="G36" s="83">
        <v>0</v>
      </c>
      <c r="H36" s="11" t="s">
        <v>123</v>
      </c>
    </row>
    <row r="37" spans="1:8" ht="18.75" customHeight="1">
      <c r="A37" s="47"/>
      <c r="B37" s="22" t="s">
        <v>49</v>
      </c>
      <c r="C37" s="16"/>
      <c r="D37" s="7"/>
      <c r="E37" s="82">
        <f t="shared" si="0"/>
        <v>300000</v>
      </c>
      <c r="F37" s="82">
        <f>SUM(F38)</f>
        <v>300000</v>
      </c>
      <c r="G37" s="82">
        <f>SUM(G38)</f>
        <v>0</v>
      </c>
      <c r="H37" s="14"/>
    </row>
    <row r="38" spans="1:8" ht="24.75" customHeight="1">
      <c r="A38" s="47">
        <v>23</v>
      </c>
      <c r="B38" s="12" t="s">
        <v>50</v>
      </c>
      <c r="C38" s="10" t="s">
        <v>155</v>
      </c>
      <c r="D38" s="7">
        <v>1345000</v>
      </c>
      <c r="E38" s="83">
        <f t="shared" si="0"/>
        <v>300000</v>
      </c>
      <c r="F38" s="83">
        <v>300000</v>
      </c>
      <c r="G38" s="83">
        <v>0</v>
      </c>
      <c r="H38" s="11" t="s">
        <v>115</v>
      </c>
    </row>
    <row r="39" spans="1:8" ht="18" customHeight="1">
      <c r="A39" s="44"/>
      <c r="B39" s="15" t="s">
        <v>128</v>
      </c>
      <c r="C39" s="16"/>
      <c r="D39" s="7"/>
      <c r="E39" s="82">
        <f t="shared" si="0"/>
        <v>6200000</v>
      </c>
      <c r="F39" s="82">
        <f>SUM(F40)</f>
        <v>6200000</v>
      </c>
      <c r="G39" s="82">
        <f>SUM(G40)</f>
        <v>0</v>
      </c>
      <c r="H39" s="14"/>
    </row>
    <row r="40" spans="1:8" ht="18.75" customHeight="1">
      <c r="A40" s="44"/>
      <c r="B40" s="15" t="s">
        <v>129</v>
      </c>
      <c r="C40" s="16"/>
      <c r="D40" s="7"/>
      <c r="E40" s="82">
        <f t="shared" si="0"/>
        <v>6200000</v>
      </c>
      <c r="F40" s="82">
        <f>SUM(F41)</f>
        <v>6200000</v>
      </c>
      <c r="G40" s="82">
        <f>SUM(G41)</f>
        <v>0</v>
      </c>
      <c r="H40" s="14"/>
    </row>
    <row r="41" spans="1:8" ht="63.75" customHeight="1">
      <c r="A41" s="44">
        <v>24</v>
      </c>
      <c r="B41" s="9" t="s">
        <v>214</v>
      </c>
      <c r="C41" s="10" t="s">
        <v>136</v>
      </c>
      <c r="D41" s="7">
        <v>15500000</v>
      </c>
      <c r="E41" s="83">
        <f t="shared" si="0"/>
        <v>6200000</v>
      </c>
      <c r="F41" s="83">
        <v>6200000</v>
      </c>
      <c r="G41" s="83">
        <v>0</v>
      </c>
      <c r="H41" s="11" t="s">
        <v>205</v>
      </c>
    </row>
    <row r="42" spans="1:8" ht="16.5" customHeight="1">
      <c r="A42" s="44"/>
      <c r="B42" s="15" t="s">
        <v>51</v>
      </c>
      <c r="C42" s="16"/>
      <c r="D42" s="7"/>
      <c r="E42" s="82">
        <f t="shared" si="0"/>
        <v>3320000</v>
      </c>
      <c r="F42" s="82">
        <f>SUM(F43,F45,F47,F49)</f>
        <v>3320000</v>
      </c>
      <c r="G42" s="82">
        <f>SUM(G43,G47,G49)</f>
        <v>0</v>
      </c>
      <c r="H42" s="14"/>
    </row>
    <row r="43" spans="1:8" ht="24">
      <c r="A43" s="44"/>
      <c r="B43" s="15" t="s">
        <v>231</v>
      </c>
      <c r="C43" s="16"/>
      <c r="D43" s="7"/>
      <c r="E43" s="82">
        <f t="shared" si="0"/>
        <v>970000</v>
      </c>
      <c r="F43" s="82">
        <f>SUM(F44)</f>
        <v>970000</v>
      </c>
      <c r="G43" s="82">
        <f>SUM(G44)</f>
        <v>0</v>
      </c>
      <c r="H43" s="14"/>
    </row>
    <row r="44" spans="1:8" s="50" customFormat="1" ht="35.25" customHeight="1">
      <c r="A44" s="44">
        <v>25</v>
      </c>
      <c r="B44" s="9" t="s">
        <v>233</v>
      </c>
      <c r="C44" s="10"/>
      <c r="D44" s="7"/>
      <c r="E44" s="83">
        <f t="shared" si="0"/>
        <v>970000</v>
      </c>
      <c r="F44" s="83">
        <v>970000</v>
      </c>
      <c r="G44" s="83">
        <v>0</v>
      </c>
      <c r="H44" s="11">
        <v>2010</v>
      </c>
    </row>
    <row r="45" spans="1:8" ht="24" hidden="1">
      <c r="A45" s="44"/>
      <c r="B45" s="77" t="s">
        <v>52</v>
      </c>
      <c r="C45" s="16"/>
      <c r="D45" s="7"/>
      <c r="E45" s="82">
        <f>SUM(F45,G45)</f>
        <v>0</v>
      </c>
      <c r="F45" s="82">
        <f>SUM(F46)</f>
        <v>0</v>
      </c>
      <c r="G45" s="82">
        <f>SUM(G46)</f>
        <v>0</v>
      </c>
      <c r="H45" s="14"/>
    </row>
    <row r="46" spans="1:8" s="50" customFormat="1" ht="35.25" customHeight="1" hidden="1">
      <c r="A46" s="44"/>
      <c r="B46" s="31" t="s">
        <v>53</v>
      </c>
      <c r="C46" s="10"/>
      <c r="D46" s="3">
        <v>7465000</v>
      </c>
      <c r="E46" s="83">
        <f>SUM(F46,G46)</f>
        <v>0</v>
      </c>
      <c r="F46" s="83"/>
      <c r="G46" s="83">
        <v>0</v>
      </c>
      <c r="H46" s="8" t="s">
        <v>123</v>
      </c>
    </row>
    <row r="47" spans="1:8" ht="24" customHeight="1">
      <c r="A47" s="44"/>
      <c r="B47" s="15" t="s">
        <v>54</v>
      </c>
      <c r="C47" s="16" t="s">
        <v>213</v>
      </c>
      <c r="D47" s="7"/>
      <c r="E47" s="82">
        <f t="shared" si="0"/>
        <v>2000000</v>
      </c>
      <c r="F47" s="82">
        <f>SUM(F48)</f>
        <v>2000000</v>
      </c>
      <c r="G47" s="82">
        <f>SUM(G48)</f>
        <v>0</v>
      </c>
      <c r="H47" s="14"/>
    </row>
    <row r="48" spans="1:8" ht="21.75" customHeight="1">
      <c r="A48" s="44">
        <v>26</v>
      </c>
      <c r="B48" s="9" t="s">
        <v>55</v>
      </c>
      <c r="C48" s="10"/>
      <c r="D48" s="7"/>
      <c r="E48" s="83">
        <f aca="true" t="shared" si="1" ref="E48:E111">SUM(F48,G48)</f>
        <v>2000000</v>
      </c>
      <c r="F48" s="83">
        <v>2000000</v>
      </c>
      <c r="G48" s="83">
        <v>0</v>
      </c>
      <c r="H48" s="11" t="s">
        <v>37</v>
      </c>
    </row>
    <row r="49" spans="1:8" ht="18" customHeight="1">
      <c r="A49" s="44"/>
      <c r="B49" s="15" t="s">
        <v>56</v>
      </c>
      <c r="C49" s="16"/>
      <c r="D49" s="7"/>
      <c r="E49" s="82">
        <f t="shared" si="1"/>
        <v>350000</v>
      </c>
      <c r="F49" s="82">
        <f>SUM(F50:F51)</f>
        <v>350000</v>
      </c>
      <c r="G49" s="82">
        <f>SUM(G50:G51)</f>
        <v>0</v>
      </c>
      <c r="H49" s="14"/>
    </row>
    <row r="50" spans="1:8" ht="33.75" customHeight="1" hidden="1">
      <c r="A50" s="44"/>
      <c r="B50" s="9"/>
      <c r="C50" s="10"/>
      <c r="D50" s="7"/>
      <c r="E50" s="83">
        <f>SUM(F50,G50)</f>
        <v>0</v>
      </c>
      <c r="F50" s="83">
        <v>0</v>
      </c>
      <c r="G50" s="83">
        <v>0</v>
      </c>
      <c r="H50" s="11"/>
    </row>
    <row r="51" spans="1:8" ht="24.75" customHeight="1">
      <c r="A51" s="44">
        <v>27</v>
      </c>
      <c r="B51" s="9" t="s">
        <v>188</v>
      </c>
      <c r="C51" s="10" t="s">
        <v>189</v>
      </c>
      <c r="D51" s="7">
        <v>4000000</v>
      </c>
      <c r="E51" s="83">
        <f t="shared" si="1"/>
        <v>350000</v>
      </c>
      <c r="F51" s="83">
        <v>350000</v>
      </c>
      <c r="G51" s="83">
        <v>0</v>
      </c>
      <c r="H51" s="11" t="s">
        <v>165</v>
      </c>
    </row>
    <row r="52" spans="1:8" ht="20.25" customHeight="1">
      <c r="A52" s="44"/>
      <c r="B52" s="15" t="s">
        <v>57</v>
      </c>
      <c r="C52" s="16"/>
      <c r="D52" s="7"/>
      <c r="E52" s="82">
        <f t="shared" si="1"/>
        <v>531000</v>
      </c>
      <c r="F52" s="82">
        <f>SUM(F53)</f>
        <v>531000</v>
      </c>
      <c r="G52" s="82">
        <f>SUM(G53)</f>
        <v>0</v>
      </c>
      <c r="H52" s="14"/>
    </row>
    <row r="53" spans="1:8" ht="25.5" customHeight="1">
      <c r="A53" s="44"/>
      <c r="B53" s="15" t="s">
        <v>58</v>
      </c>
      <c r="C53" s="16"/>
      <c r="D53" s="7"/>
      <c r="E53" s="82">
        <f t="shared" si="1"/>
        <v>531000</v>
      </c>
      <c r="F53" s="82">
        <f>SUM(F54:F57)</f>
        <v>531000</v>
      </c>
      <c r="G53" s="82">
        <f>SUM(G54:G57)</f>
        <v>0</v>
      </c>
      <c r="H53" s="14"/>
    </row>
    <row r="54" spans="1:8" ht="24" customHeight="1">
      <c r="A54" s="44">
        <v>28</v>
      </c>
      <c r="B54" s="9" t="s">
        <v>59</v>
      </c>
      <c r="C54" s="10" t="s">
        <v>126</v>
      </c>
      <c r="D54" s="7"/>
      <c r="E54" s="83">
        <f t="shared" si="1"/>
        <v>130000</v>
      </c>
      <c r="F54" s="83">
        <v>130000</v>
      </c>
      <c r="G54" s="83">
        <v>0</v>
      </c>
      <c r="H54" s="11" t="s">
        <v>37</v>
      </c>
    </row>
    <row r="55" spans="1:8" ht="24" customHeight="1">
      <c r="A55" s="44">
        <v>29</v>
      </c>
      <c r="B55" s="9" t="s">
        <v>235</v>
      </c>
      <c r="C55" s="10" t="s">
        <v>241</v>
      </c>
      <c r="D55" s="7">
        <v>76000</v>
      </c>
      <c r="E55" s="83">
        <f t="shared" si="1"/>
        <v>76000</v>
      </c>
      <c r="F55" s="83">
        <v>76000</v>
      </c>
      <c r="G55" s="83">
        <v>0</v>
      </c>
      <c r="H55" s="11" t="s">
        <v>125</v>
      </c>
    </row>
    <row r="56" spans="1:8" ht="24" customHeight="1">
      <c r="A56" s="44">
        <v>30</v>
      </c>
      <c r="B56" s="9" t="s">
        <v>60</v>
      </c>
      <c r="C56" s="10" t="s">
        <v>244</v>
      </c>
      <c r="D56" s="7"/>
      <c r="E56" s="83">
        <f t="shared" si="1"/>
        <v>25000</v>
      </c>
      <c r="F56" s="83">
        <v>25000</v>
      </c>
      <c r="G56" s="83">
        <v>0</v>
      </c>
      <c r="H56" s="11" t="s">
        <v>37</v>
      </c>
    </row>
    <row r="57" spans="1:8" ht="33.75" customHeight="1">
      <c r="A57" s="44">
        <v>31</v>
      </c>
      <c r="B57" s="9" t="s">
        <v>160</v>
      </c>
      <c r="C57" s="10" t="s">
        <v>225</v>
      </c>
      <c r="D57" s="7">
        <v>2842000</v>
      </c>
      <c r="E57" s="83">
        <f t="shared" si="1"/>
        <v>300000</v>
      </c>
      <c r="F57" s="83">
        <v>300000</v>
      </c>
      <c r="G57" s="83">
        <v>0</v>
      </c>
      <c r="H57" s="11" t="s">
        <v>123</v>
      </c>
    </row>
    <row r="58" spans="1:8" ht="26.25" customHeight="1">
      <c r="A58" s="44"/>
      <c r="B58" s="15" t="s">
        <v>61</v>
      </c>
      <c r="C58" s="16"/>
      <c r="D58" s="7"/>
      <c r="E58" s="82">
        <f t="shared" si="1"/>
        <v>733000</v>
      </c>
      <c r="F58" s="82">
        <f>SUM(F59,F69,F62,F65,F71,F67)</f>
        <v>650000</v>
      </c>
      <c r="G58" s="82">
        <f>SUM(G59,G69,G62,G65,G71,G67)</f>
        <v>83000</v>
      </c>
      <c r="H58" s="14"/>
    </row>
    <row r="59" spans="1:8" ht="16.5" customHeight="1">
      <c r="A59" s="44"/>
      <c r="B59" s="15" t="s">
        <v>62</v>
      </c>
      <c r="C59" s="16"/>
      <c r="D59" s="7"/>
      <c r="E59" s="82">
        <f t="shared" si="1"/>
        <v>500000</v>
      </c>
      <c r="F59" s="82">
        <f>SUM(F60:F61)</f>
        <v>500000</v>
      </c>
      <c r="G59" s="82">
        <f>SUM(G60:G61)</f>
        <v>0</v>
      </c>
      <c r="H59" s="14"/>
    </row>
    <row r="60" spans="1:8" ht="24" customHeight="1" hidden="1">
      <c r="A60" s="44"/>
      <c r="B60" s="12"/>
      <c r="C60" s="10"/>
      <c r="D60" s="7"/>
      <c r="E60" s="83">
        <f t="shared" si="1"/>
        <v>0</v>
      </c>
      <c r="F60" s="83">
        <v>0</v>
      </c>
      <c r="G60" s="83">
        <v>0</v>
      </c>
      <c r="H60" s="11" t="s">
        <v>175</v>
      </c>
    </row>
    <row r="61" spans="1:8" ht="56.25" customHeight="1">
      <c r="A61" s="44">
        <v>32</v>
      </c>
      <c r="B61" s="12" t="s">
        <v>200</v>
      </c>
      <c r="C61" s="10" t="s">
        <v>218</v>
      </c>
      <c r="D61" s="7"/>
      <c r="E61" s="83">
        <f t="shared" si="1"/>
        <v>500000</v>
      </c>
      <c r="F61" s="83">
        <v>500000</v>
      </c>
      <c r="G61" s="83">
        <v>0</v>
      </c>
      <c r="H61" s="11">
        <v>2010</v>
      </c>
    </row>
    <row r="62" spans="1:8" ht="23.25" customHeight="1">
      <c r="A62" s="44"/>
      <c r="B62" s="15" t="s">
        <v>63</v>
      </c>
      <c r="C62" s="16"/>
      <c r="D62" s="7"/>
      <c r="E62" s="82">
        <f t="shared" si="1"/>
        <v>83000</v>
      </c>
      <c r="F62" s="82">
        <f>SUM(F63:F64)</f>
        <v>0</v>
      </c>
      <c r="G62" s="82">
        <f>SUM(G63:G64)</f>
        <v>83000</v>
      </c>
      <c r="H62" s="14"/>
    </row>
    <row r="63" spans="1:8" ht="35.25" customHeight="1">
      <c r="A63" s="44">
        <v>33</v>
      </c>
      <c r="B63" s="9" t="s">
        <v>234</v>
      </c>
      <c r="C63" s="13"/>
      <c r="D63" s="6"/>
      <c r="E63" s="83">
        <f t="shared" si="1"/>
        <v>83000</v>
      </c>
      <c r="F63" s="83">
        <v>0</v>
      </c>
      <c r="G63" s="83">
        <v>83000</v>
      </c>
      <c r="H63" s="11">
        <v>2010</v>
      </c>
    </row>
    <row r="64" spans="1:8" ht="24" customHeight="1" hidden="1">
      <c r="A64" s="44"/>
      <c r="B64" s="12"/>
      <c r="C64" s="13"/>
      <c r="D64" s="6"/>
      <c r="E64" s="83">
        <f t="shared" si="1"/>
        <v>0</v>
      </c>
      <c r="F64" s="83">
        <v>0</v>
      </c>
      <c r="G64" s="83"/>
      <c r="H64" s="11"/>
    </row>
    <row r="65" spans="1:8" ht="12.75" customHeight="1" hidden="1">
      <c r="A65" s="44"/>
      <c r="B65" s="15" t="s">
        <v>112</v>
      </c>
      <c r="C65" s="16"/>
      <c r="D65" s="6"/>
      <c r="E65" s="82">
        <f t="shared" si="1"/>
        <v>0</v>
      </c>
      <c r="F65" s="82">
        <f>SUM(F66:F66)</f>
        <v>0</v>
      </c>
      <c r="G65" s="82">
        <f>SUM(G66:G66)</f>
        <v>0</v>
      </c>
      <c r="H65" s="14"/>
    </row>
    <row r="66" spans="1:8" ht="17.25" customHeight="1" hidden="1">
      <c r="A66" s="44"/>
      <c r="B66" s="9"/>
      <c r="C66" s="10"/>
      <c r="D66" s="6"/>
      <c r="E66" s="83">
        <f t="shared" si="1"/>
        <v>0</v>
      </c>
      <c r="F66" s="83">
        <v>0</v>
      </c>
      <c r="G66" s="83"/>
      <c r="H66" s="11"/>
    </row>
    <row r="67" spans="1:8" ht="12.75" hidden="1">
      <c r="A67" s="44"/>
      <c r="B67" s="15" t="s">
        <v>113</v>
      </c>
      <c r="C67" s="10"/>
      <c r="D67" s="6"/>
      <c r="E67" s="82">
        <f t="shared" si="1"/>
        <v>0</v>
      </c>
      <c r="F67" s="82">
        <f>SUM(F68:F68)</f>
        <v>0</v>
      </c>
      <c r="G67" s="82">
        <f>SUM(G68:G68)</f>
        <v>0</v>
      </c>
      <c r="H67" s="11"/>
    </row>
    <row r="68" spans="1:8" ht="24" customHeight="1" hidden="1">
      <c r="A68" s="44"/>
      <c r="B68" s="17" t="s">
        <v>187</v>
      </c>
      <c r="C68" s="10"/>
      <c r="D68" s="18"/>
      <c r="E68" s="83">
        <f t="shared" si="1"/>
        <v>0</v>
      </c>
      <c r="F68" s="87">
        <v>0</v>
      </c>
      <c r="G68" s="82"/>
      <c r="H68" s="11">
        <v>2010</v>
      </c>
    </row>
    <row r="69" spans="1:8" ht="23.25" customHeight="1" hidden="1">
      <c r="A69" s="44"/>
      <c r="B69" s="15" t="s">
        <v>161</v>
      </c>
      <c r="C69" s="10"/>
      <c r="D69" s="6"/>
      <c r="E69" s="83">
        <f t="shared" si="1"/>
        <v>0</v>
      </c>
      <c r="F69" s="83">
        <f>SUM(F70)</f>
        <v>0</v>
      </c>
      <c r="G69" s="83"/>
      <c r="H69" s="11"/>
    </row>
    <row r="70" spans="1:8" ht="0.75" customHeight="1" hidden="1">
      <c r="A70" s="44"/>
      <c r="B70" s="9"/>
      <c r="C70" s="10"/>
      <c r="D70" s="6"/>
      <c r="E70" s="83">
        <f t="shared" si="1"/>
        <v>0</v>
      </c>
      <c r="F70" s="83">
        <v>0</v>
      </c>
      <c r="G70" s="83"/>
      <c r="H70" s="11"/>
    </row>
    <row r="71" spans="1:8" ht="17.25" customHeight="1">
      <c r="A71" s="44"/>
      <c r="B71" s="15" t="s">
        <v>64</v>
      </c>
      <c r="C71" s="16"/>
      <c r="D71" s="7"/>
      <c r="E71" s="82">
        <f t="shared" si="1"/>
        <v>150000</v>
      </c>
      <c r="F71" s="82">
        <f>SUM(F72:F73)</f>
        <v>150000</v>
      </c>
      <c r="G71" s="82">
        <f>SUM(G72:G73)</f>
        <v>0</v>
      </c>
      <c r="H71" s="14"/>
    </row>
    <row r="72" spans="1:8" ht="17.25" customHeight="1">
      <c r="A72" s="44">
        <v>34</v>
      </c>
      <c r="B72" s="9" t="s">
        <v>65</v>
      </c>
      <c r="C72" s="10"/>
      <c r="D72" s="7"/>
      <c r="E72" s="83">
        <f t="shared" si="1"/>
        <v>150000</v>
      </c>
      <c r="F72" s="83">
        <v>150000</v>
      </c>
      <c r="G72" s="83">
        <v>0</v>
      </c>
      <c r="H72" s="11" t="s">
        <v>37</v>
      </c>
    </row>
    <row r="73" spans="1:8" ht="48" customHeight="1" hidden="1">
      <c r="A73" s="44"/>
      <c r="B73" s="9"/>
      <c r="C73" s="10"/>
      <c r="D73" s="7"/>
      <c r="E73" s="83">
        <f t="shared" si="1"/>
        <v>0</v>
      </c>
      <c r="F73" s="83">
        <v>0</v>
      </c>
      <c r="G73" s="83">
        <v>0</v>
      </c>
      <c r="H73" s="11"/>
    </row>
    <row r="74" spans="1:8" ht="16.5" customHeight="1">
      <c r="A74" s="44"/>
      <c r="B74" s="15" t="s">
        <v>66</v>
      </c>
      <c r="C74" s="16"/>
      <c r="D74" s="7"/>
      <c r="E74" s="82">
        <f t="shared" si="1"/>
        <v>600000</v>
      </c>
      <c r="F74" s="82">
        <f>SUM(F75)</f>
        <v>600000</v>
      </c>
      <c r="G74" s="82">
        <f>SUM(G75)</f>
        <v>0</v>
      </c>
      <c r="H74" s="14"/>
    </row>
    <row r="75" spans="1:8" ht="15.75" customHeight="1">
      <c r="A75" s="44"/>
      <c r="B75" s="15" t="s">
        <v>67</v>
      </c>
      <c r="C75" s="16"/>
      <c r="D75" s="7"/>
      <c r="E75" s="82">
        <f t="shared" si="1"/>
        <v>600000</v>
      </c>
      <c r="F75" s="82">
        <f>SUM(F76)</f>
        <v>600000</v>
      </c>
      <c r="G75" s="82">
        <f>SUM(G76)</f>
        <v>0</v>
      </c>
      <c r="H75" s="14"/>
    </row>
    <row r="76" spans="1:8" ht="18.75" customHeight="1">
      <c r="A76" s="44">
        <v>35</v>
      </c>
      <c r="B76" s="9" t="s">
        <v>197</v>
      </c>
      <c r="C76" s="10"/>
      <c r="D76" s="7"/>
      <c r="E76" s="83">
        <f t="shared" si="1"/>
        <v>600000</v>
      </c>
      <c r="F76" s="83">
        <v>600000</v>
      </c>
      <c r="G76" s="83">
        <v>0</v>
      </c>
      <c r="H76" s="11"/>
    </row>
    <row r="77" spans="1:8" ht="20.25" customHeight="1">
      <c r="A77" s="44"/>
      <c r="B77" s="15" t="s">
        <v>68</v>
      </c>
      <c r="C77" s="16"/>
      <c r="D77" s="7"/>
      <c r="E77" s="82">
        <f t="shared" si="1"/>
        <v>8004500</v>
      </c>
      <c r="F77" s="82">
        <f>SUM(F78,F84,F87,F91,F94,F103,F98,F100)</f>
        <v>6469500</v>
      </c>
      <c r="G77" s="82">
        <f>SUM(G78,G84,G87,G91,G94,G103,G98,G100)</f>
        <v>1535000</v>
      </c>
      <c r="H77" s="14"/>
    </row>
    <row r="78" spans="1:8" ht="19.5" customHeight="1">
      <c r="A78" s="44"/>
      <c r="B78" s="15" t="s">
        <v>69</v>
      </c>
      <c r="C78" s="16"/>
      <c r="D78" s="7"/>
      <c r="E78" s="82">
        <f t="shared" si="1"/>
        <v>1400000</v>
      </c>
      <c r="F78" s="82">
        <f>SUM(F79:F83)</f>
        <v>1400000</v>
      </c>
      <c r="G78" s="82">
        <f>SUM(G79:G83)</f>
        <v>0</v>
      </c>
      <c r="H78" s="14"/>
    </row>
    <row r="79" spans="1:8" ht="24.75" customHeight="1" hidden="1">
      <c r="A79" s="44"/>
      <c r="B79" s="9" t="s">
        <v>147</v>
      </c>
      <c r="C79" s="10" t="s">
        <v>11</v>
      </c>
      <c r="D79" s="21"/>
      <c r="E79" s="83">
        <f t="shared" si="1"/>
        <v>0</v>
      </c>
      <c r="F79" s="83">
        <v>0</v>
      </c>
      <c r="G79" s="83">
        <v>0</v>
      </c>
      <c r="H79" s="11" t="s">
        <v>125</v>
      </c>
    </row>
    <row r="80" spans="1:8" ht="36" customHeight="1">
      <c r="A80" s="44">
        <v>36</v>
      </c>
      <c r="B80" s="9" t="s">
        <v>169</v>
      </c>
      <c r="C80" s="10" t="s">
        <v>168</v>
      </c>
      <c r="D80" s="7"/>
      <c r="E80" s="83">
        <f t="shared" si="1"/>
        <v>200000</v>
      </c>
      <c r="F80" s="83">
        <v>200000</v>
      </c>
      <c r="G80" s="83">
        <v>0</v>
      </c>
      <c r="H80" s="11">
        <v>2010</v>
      </c>
    </row>
    <row r="81" spans="1:8" ht="18" customHeight="1">
      <c r="A81" s="44">
        <v>37</v>
      </c>
      <c r="B81" s="9" t="s">
        <v>164</v>
      </c>
      <c r="C81" s="10"/>
      <c r="D81" s="7">
        <v>400000</v>
      </c>
      <c r="E81" s="83">
        <f t="shared" si="1"/>
        <v>200000</v>
      </c>
      <c r="F81" s="83">
        <v>200000</v>
      </c>
      <c r="G81" s="83">
        <v>0</v>
      </c>
      <c r="H81" s="11" t="s">
        <v>165</v>
      </c>
    </row>
    <row r="82" spans="1:8" ht="20.25" customHeight="1" hidden="1">
      <c r="A82" s="44"/>
      <c r="B82" s="9" t="s">
        <v>170</v>
      </c>
      <c r="C82" s="10" t="s">
        <v>163</v>
      </c>
      <c r="D82" s="7"/>
      <c r="E82" s="83">
        <f t="shared" si="1"/>
        <v>0</v>
      </c>
      <c r="F82" s="83">
        <v>0</v>
      </c>
      <c r="G82" s="83"/>
      <c r="H82" s="11">
        <v>2010</v>
      </c>
    </row>
    <row r="83" spans="1:8" ht="45" customHeight="1">
      <c r="A83" s="44">
        <v>38</v>
      </c>
      <c r="B83" s="9" t="s">
        <v>130</v>
      </c>
      <c r="C83" s="37" t="s">
        <v>220</v>
      </c>
      <c r="D83" s="7">
        <v>1678000</v>
      </c>
      <c r="E83" s="83">
        <f>SUM(F83,G83)</f>
        <v>1000000</v>
      </c>
      <c r="F83" s="83">
        <v>1000000</v>
      </c>
      <c r="G83" s="83">
        <v>0</v>
      </c>
      <c r="H83" s="11" t="s">
        <v>123</v>
      </c>
    </row>
    <row r="84" spans="1:8" ht="15" customHeight="1">
      <c r="A84" s="44"/>
      <c r="B84" s="15" t="s">
        <v>70</v>
      </c>
      <c r="C84" s="16"/>
      <c r="D84" s="7"/>
      <c r="E84" s="82">
        <f t="shared" si="1"/>
        <v>359100</v>
      </c>
      <c r="F84" s="82">
        <f>SUM(F85:F86)</f>
        <v>359100</v>
      </c>
      <c r="G84" s="82">
        <f>SUM(G85:G86)</f>
        <v>0</v>
      </c>
      <c r="H84" s="14"/>
    </row>
    <row r="85" spans="1:8" ht="35.25" customHeight="1">
      <c r="A85" s="44">
        <v>39</v>
      </c>
      <c r="B85" s="9" t="s">
        <v>12</v>
      </c>
      <c r="C85" s="10" t="s">
        <v>226</v>
      </c>
      <c r="D85" s="7">
        <v>359100</v>
      </c>
      <c r="E85" s="83">
        <f t="shared" si="1"/>
        <v>359100</v>
      </c>
      <c r="F85" s="83">
        <v>359100</v>
      </c>
      <c r="G85" s="83">
        <v>0</v>
      </c>
      <c r="H85" s="11">
        <v>2010</v>
      </c>
    </row>
    <row r="86" spans="1:8" ht="12.75" hidden="1">
      <c r="A86" s="44"/>
      <c r="B86" s="9" t="s">
        <v>166</v>
      </c>
      <c r="C86" s="10" t="s">
        <v>8</v>
      </c>
      <c r="D86" s="7"/>
      <c r="E86" s="83">
        <f t="shared" si="1"/>
        <v>0</v>
      </c>
      <c r="F86" s="83">
        <v>0</v>
      </c>
      <c r="G86" s="83">
        <v>0</v>
      </c>
      <c r="H86" s="11" t="s">
        <v>167</v>
      </c>
    </row>
    <row r="87" spans="1:8" ht="24" customHeight="1" hidden="1">
      <c r="A87" s="44"/>
      <c r="B87" s="15" t="s">
        <v>71</v>
      </c>
      <c r="C87" s="16"/>
      <c r="D87" s="7"/>
      <c r="E87" s="82">
        <f t="shared" si="1"/>
        <v>0</v>
      </c>
      <c r="F87" s="82">
        <f>SUM(F88:F90)</f>
        <v>0</v>
      </c>
      <c r="G87" s="82">
        <f>SUM(G88:G90)</f>
        <v>0</v>
      </c>
      <c r="H87" s="14"/>
    </row>
    <row r="88" spans="1:8" ht="12.75" customHeight="1" hidden="1">
      <c r="A88" s="44"/>
      <c r="B88" s="9"/>
      <c r="C88" s="10"/>
      <c r="D88" s="7"/>
      <c r="E88" s="83">
        <f t="shared" si="1"/>
        <v>0</v>
      </c>
      <c r="F88" s="83"/>
      <c r="G88" s="83">
        <v>0</v>
      </c>
      <c r="H88" s="11"/>
    </row>
    <row r="89" spans="1:8" ht="12.75" customHeight="1" hidden="1">
      <c r="A89" s="44"/>
      <c r="B89" s="9"/>
      <c r="C89" s="10"/>
      <c r="D89" s="7"/>
      <c r="E89" s="83">
        <f t="shared" si="1"/>
        <v>0</v>
      </c>
      <c r="F89" s="83"/>
      <c r="G89" s="83">
        <v>0</v>
      </c>
      <c r="H89" s="11"/>
    </row>
    <row r="90" spans="1:8" ht="8.25" customHeight="1" hidden="1">
      <c r="A90" s="44"/>
      <c r="B90" s="9"/>
      <c r="C90" s="10"/>
      <c r="D90" s="7"/>
      <c r="E90" s="83">
        <f t="shared" si="1"/>
        <v>0</v>
      </c>
      <c r="F90" s="83"/>
      <c r="G90" s="83">
        <v>0</v>
      </c>
      <c r="H90" s="11"/>
    </row>
    <row r="91" spans="1:8" ht="15.75" customHeight="1">
      <c r="A91" s="44"/>
      <c r="B91" s="15" t="s">
        <v>72</v>
      </c>
      <c r="C91" s="19"/>
      <c r="D91" s="7"/>
      <c r="E91" s="82">
        <f t="shared" si="1"/>
        <v>300000</v>
      </c>
      <c r="F91" s="82">
        <f>SUM(F92:F93)</f>
        <v>0</v>
      </c>
      <c r="G91" s="82">
        <f>SUM(G92:G93)</f>
        <v>300000</v>
      </c>
      <c r="H91" s="20"/>
    </row>
    <row r="92" spans="1:8" ht="24.75" customHeight="1">
      <c r="A92" s="44">
        <v>40</v>
      </c>
      <c r="B92" s="17" t="s">
        <v>227</v>
      </c>
      <c r="C92" s="10"/>
      <c r="D92" s="7">
        <v>150000</v>
      </c>
      <c r="E92" s="83">
        <f t="shared" si="1"/>
        <v>150000</v>
      </c>
      <c r="F92" s="83">
        <v>0</v>
      </c>
      <c r="G92" s="83">
        <v>150000</v>
      </c>
      <c r="H92" s="11">
        <v>2010</v>
      </c>
    </row>
    <row r="93" spans="1:8" ht="18" customHeight="1">
      <c r="A93" s="44">
        <v>41</v>
      </c>
      <c r="B93" s="17" t="s">
        <v>228</v>
      </c>
      <c r="C93" s="10"/>
      <c r="D93" s="7">
        <v>150000</v>
      </c>
      <c r="E93" s="83">
        <f t="shared" si="1"/>
        <v>150000</v>
      </c>
      <c r="F93" s="83">
        <v>0</v>
      </c>
      <c r="G93" s="83">
        <v>150000</v>
      </c>
      <c r="H93" s="11">
        <v>2010</v>
      </c>
    </row>
    <row r="94" spans="1:8" ht="14.25" customHeight="1">
      <c r="A94" s="44"/>
      <c r="B94" s="15" t="s">
        <v>73</v>
      </c>
      <c r="C94" s="16"/>
      <c r="D94" s="7"/>
      <c r="E94" s="82">
        <f t="shared" si="1"/>
        <v>1000000</v>
      </c>
      <c r="F94" s="82">
        <f>SUM(F95:F97)</f>
        <v>0</v>
      </c>
      <c r="G94" s="82">
        <f>SUM(G95:G97)</f>
        <v>1000000</v>
      </c>
      <c r="H94" s="14"/>
    </row>
    <row r="95" spans="1:8" ht="44.25" customHeight="1">
      <c r="A95" s="48">
        <v>42</v>
      </c>
      <c r="B95" s="31" t="s">
        <v>154</v>
      </c>
      <c r="C95" s="32" t="s">
        <v>245</v>
      </c>
      <c r="D95" s="33">
        <v>9200000</v>
      </c>
      <c r="E95" s="83">
        <f t="shared" si="1"/>
        <v>1000000</v>
      </c>
      <c r="F95" s="83">
        <v>0</v>
      </c>
      <c r="G95" s="83">
        <v>1000000</v>
      </c>
      <c r="H95" s="11" t="s">
        <v>215</v>
      </c>
    </row>
    <row r="96" spans="1:8" ht="24" hidden="1">
      <c r="A96" s="44"/>
      <c r="B96" s="9" t="s">
        <v>174</v>
      </c>
      <c r="C96" s="10" t="s">
        <v>9</v>
      </c>
      <c r="D96" s="7"/>
      <c r="E96" s="83">
        <f t="shared" si="1"/>
        <v>0</v>
      </c>
      <c r="F96" s="83">
        <v>0</v>
      </c>
      <c r="G96" s="83"/>
      <c r="H96" s="11">
        <v>2010</v>
      </c>
    </row>
    <row r="97" spans="1:8" ht="24.75" customHeight="1" hidden="1">
      <c r="A97" s="44"/>
      <c r="B97" s="9" t="s">
        <v>176</v>
      </c>
      <c r="C97" s="10" t="s">
        <v>168</v>
      </c>
      <c r="D97" s="7"/>
      <c r="E97" s="83">
        <f t="shared" si="1"/>
        <v>0</v>
      </c>
      <c r="F97" s="83">
        <v>0</v>
      </c>
      <c r="G97" s="83"/>
      <c r="H97" s="11">
        <v>2010</v>
      </c>
    </row>
    <row r="98" spans="1:8" ht="12.75" customHeight="1" hidden="1">
      <c r="A98" s="44"/>
      <c r="B98" s="15" t="s">
        <v>114</v>
      </c>
      <c r="C98" s="16"/>
      <c r="D98" s="7"/>
      <c r="E98" s="82">
        <f t="shared" si="1"/>
        <v>0</v>
      </c>
      <c r="F98" s="82">
        <f>SUM(F99)</f>
        <v>0</v>
      </c>
      <c r="G98" s="82">
        <f>SUM(G99)</f>
        <v>0</v>
      </c>
      <c r="H98" s="14"/>
    </row>
    <row r="99" spans="1:8" ht="0.75" customHeight="1" hidden="1">
      <c r="A99" s="44"/>
      <c r="B99" s="9"/>
      <c r="C99" s="10"/>
      <c r="D99" s="21"/>
      <c r="E99" s="83">
        <f t="shared" si="1"/>
        <v>0</v>
      </c>
      <c r="F99" s="83"/>
      <c r="G99" s="83">
        <v>0</v>
      </c>
      <c r="H99" s="11"/>
    </row>
    <row r="100" spans="1:8" ht="36" customHeight="1">
      <c r="A100" s="44"/>
      <c r="B100" s="15" t="s">
        <v>127</v>
      </c>
      <c r="C100" s="16"/>
      <c r="D100" s="7"/>
      <c r="E100" s="82">
        <f t="shared" si="1"/>
        <v>235000</v>
      </c>
      <c r="F100" s="82">
        <f>SUM(F101:F102)</f>
        <v>0</v>
      </c>
      <c r="G100" s="82">
        <f>SUM(G101:G102)</f>
        <v>235000</v>
      </c>
      <c r="H100" s="14"/>
    </row>
    <row r="101" spans="1:8" ht="24.75" customHeight="1">
      <c r="A101" s="44">
        <v>43</v>
      </c>
      <c r="B101" s="9" t="s">
        <v>179</v>
      </c>
      <c r="C101" s="10" t="s">
        <v>198</v>
      </c>
      <c r="D101" s="7">
        <v>220000</v>
      </c>
      <c r="E101" s="83">
        <f t="shared" si="1"/>
        <v>220000</v>
      </c>
      <c r="F101" s="88">
        <v>0</v>
      </c>
      <c r="G101" s="83">
        <v>220000</v>
      </c>
      <c r="H101" s="11">
        <v>2010</v>
      </c>
    </row>
    <row r="102" spans="1:8" ht="24.75" customHeight="1">
      <c r="A102" s="44">
        <v>44</v>
      </c>
      <c r="B102" s="17" t="s">
        <v>229</v>
      </c>
      <c r="C102" s="10"/>
      <c r="D102" s="7">
        <v>15000</v>
      </c>
      <c r="E102" s="83">
        <f t="shared" si="1"/>
        <v>15000</v>
      </c>
      <c r="F102" s="83">
        <v>0</v>
      </c>
      <c r="G102" s="83">
        <v>15000</v>
      </c>
      <c r="H102" s="11">
        <v>2010</v>
      </c>
    </row>
    <row r="103" spans="1:8" ht="19.5" customHeight="1">
      <c r="A103" s="44"/>
      <c r="B103" s="15" t="s">
        <v>74</v>
      </c>
      <c r="C103" s="19"/>
      <c r="D103" s="7"/>
      <c r="E103" s="82">
        <f t="shared" si="1"/>
        <v>4710400</v>
      </c>
      <c r="F103" s="82">
        <f>SUM(F104:F107)</f>
        <v>4710400</v>
      </c>
      <c r="G103" s="82">
        <f>SUM(G104:G107)</f>
        <v>0</v>
      </c>
      <c r="H103" s="20"/>
    </row>
    <row r="104" spans="1:8" ht="24.75" customHeight="1">
      <c r="A104" s="44">
        <v>45</v>
      </c>
      <c r="B104" s="9" t="s">
        <v>75</v>
      </c>
      <c r="C104" s="10" t="s">
        <v>1</v>
      </c>
      <c r="D104" s="7"/>
      <c r="E104" s="83">
        <f t="shared" si="1"/>
        <v>330000</v>
      </c>
      <c r="F104" s="83">
        <v>330000</v>
      </c>
      <c r="G104" s="83">
        <v>0</v>
      </c>
      <c r="H104" s="11" t="s">
        <v>37</v>
      </c>
    </row>
    <row r="105" spans="1:8" ht="27.75" customHeight="1">
      <c r="A105" s="44">
        <v>46</v>
      </c>
      <c r="B105" s="9" t="s">
        <v>76</v>
      </c>
      <c r="C105" s="10"/>
      <c r="D105" s="7">
        <v>5504000</v>
      </c>
      <c r="E105" s="83">
        <v>4330400</v>
      </c>
      <c r="F105" s="83">
        <v>4330400</v>
      </c>
      <c r="G105" s="83">
        <v>0</v>
      </c>
      <c r="H105" s="11" t="s">
        <v>115</v>
      </c>
    </row>
    <row r="106" spans="1:8" ht="24.75" customHeight="1">
      <c r="A106" s="44">
        <v>47</v>
      </c>
      <c r="B106" s="54" t="s">
        <v>216</v>
      </c>
      <c r="C106" s="10"/>
      <c r="D106" s="7">
        <v>50000</v>
      </c>
      <c r="E106" s="83">
        <f t="shared" si="1"/>
        <v>50000</v>
      </c>
      <c r="F106" s="83">
        <v>50000</v>
      </c>
      <c r="G106" s="83">
        <v>0</v>
      </c>
      <c r="H106" s="11">
        <v>2010</v>
      </c>
    </row>
    <row r="107" spans="1:8" ht="24" customHeight="1" hidden="1">
      <c r="A107" s="44"/>
      <c r="B107" s="9"/>
      <c r="C107" s="10"/>
      <c r="D107" s="7"/>
      <c r="E107" s="83"/>
      <c r="F107" s="83"/>
      <c r="G107" s="83"/>
      <c r="H107" s="11"/>
    </row>
    <row r="108" spans="1:8" ht="12.75" customHeight="1" hidden="1">
      <c r="A108" s="44"/>
      <c r="B108" s="15" t="s">
        <v>77</v>
      </c>
      <c r="C108" s="16"/>
      <c r="D108" s="7"/>
      <c r="E108" s="82">
        <f t="shared" si="1"/>
        <v>0</v>
      </c>
      <c r="F108" s="82">
        <f>SUM(F109)</f>
        <v>0</v>
      </c>
      <c r="G108" s="82">
        <f>SUM(G109)</f>
        <v>0</v>
      </c>
      <c r="H108" s="14"/>
    </row>
    <row r="109" spans="1:8" ht="12.75" customHeight="1" hidden="1">
      <c r="A109" s="44"/>
      <c r="B109" s="15" t="s">
        <v>78</v>
      </c>
      <c r="C109" s="16"/>
      <c r="D109" s="7"/>
      <c r="E109" s="82">
        <f t="shared" si="1"/>
        <v>0</v>
      </c>
      <c r="F109" s="82">
        <f>SUM(F110)</f>
        <v>0</v>
      </c>
      <c r="G109" s="82">
        <f>SUM(G110)</f>
        <v>0</v>
      </c>
      <c r="H109" s="14"/>
    </row>
    <row r="110" spans="1:8" ht="24" customHeight="1" hidden="1">
      <c r="A110" s="44"/>
      <c r="B110" s="9"/>
      <c r="C110" s="10"/>
      <c r="D110" s="7"/>
      <c r="E110" s="83">
        <f t="shared" si="1"/>
        <v>0</v>
      </c>
      <c r="F110" s="83"/>
      <c r="G110" s="83">
        <v>0</v>
      </c>
      <c r="H110" s="11"/>
    </row>
    <row r="111" spans="1:8" ht="16.5" customHeight="1">
      <c r="A111" s="44"/>
      <c r="B111" s="15" t="s">
        <v>79</v>
      </c>
      <c r="C111" s="16"/>
      <c r="D111" s="7"/>
      <c r="E111" s="82">
        <f t="shared" si="1"/>
        <v>850000</v>
      </c>
      <c r="F111" s="82">
        <f>SUM(F112,F116)</f>
        <v>850000</v>
      </c>
      <c r="G111" s="82">
        <f>SUM(G112,G116)</f>
        <v>0</v>
      </c>
      <c r="H111" s="14"/>
    </row>
    <row r="112" spans="1:8" ht="15" customHeight="1">
      <c r="A112" s="44"/>
      <c r="B112" s="15" t="s">
        <v>80</v>
      </c>
      <c r="C112" s="16"/>
      <c r="D112" s="7"/>
      <c r="E112" s="82">
        <f aca="true" t="shared" si="2" ref="E112:E175">SUM(F112,G112)</f>
        <v>850000</v>
      </c>
      <c r="F112" s="82">
        <f>SUM(F113:F115)</f>
        <v>850000</v>
      </c>
      <c r="G112" s="82">
        <f>SUM(G113:G115)</f>
        <v>0</v>
      </c>
      <c r="H112" s="14"/>
    </row>
    <row r="113" spans="1:8" s="55" customFormat="1" ht="36" customHeight="1">
      <c r="A113" s="44">
        <v>48</v>
      </c>
      <c r="B113" s="9" t="s">
        <v>230</v>
      </c>
      <c r="C113" s="10"/>
      <c r="D113" s="7"/>
      <c r="E113" s="83">
        <f t="shared" si="2"/>
        <v>200000</v>
      </c>
      <c r="F113" s="83">
        <v>200000</v>
      </c>
      <c r="G113" s="83">
        <v>0</v>
      </c>
      <c r="H113" s="11">
        <v>2010</v>
      </c>
    </row>
    <row r="114" spans="1:8" ht="24" customHeight="1" hidden="1">
      <c r="A114" s="44"/>
      <c r="B114" s="17"/>
      <c r="C114" s="10"/>
      <c r="D114" s="7"/>
      <c r="E114" s="83">
        <f t="shared" si="2"/>
        <v>0</v>
      </c>
      <c r="F114" s="83">
        <v>0</v>
      </c>
      <c r="G114" s="83"/>
      <c r="H114" s="11"/>
    </row>
    <row r="115" spans="1:8" ht="60" customHeight="1">
      <c r="A115" s="44">
        <v>49</v>
      </c>
      <c r="B115" s="17" t="s">
        <v>219</v>
      </c>
      <c r="C115" s="98" t="s">
        <v>242</v>
      </c>
      <c r="D115" s="7">
        <v>3000000</v>
      </c>
      <c r="E115" s="83">
        <f t="shared" si="2"/>
        <v>650000</v>
      </c>
      <c r="F115" s="83">
        <v>650000</v>
      </c>
      <c r="G115" s="83">
        <v>0</v>
      </c>
      <c r="H115" s="11" t="s">
        <v>6</v>
      </c>
    </row>
    <row r="116" spans="1:8" ht="12.75" customHeight="1" hidden="1">
      <c r="A116" s="44"/>
      <c r="B116" s="15" t="s">
        <v>151</v>
      </c>
      <c r="C116" s="16"/>
      <c r="D116" s="7"/>
      <c r="E116" s="82">
        <f t="shared" si="2"/>
        <v>0</v>
      </c>
      <c r="F116" s="82">
        <f>SUM(F117:F120)</f>
        <v>0</v>
      </c>
      <c r="G116" s="82">
        <f>SUM(G117:G120)</f>
        <v>0</v>
      </c>
      <c r="H116" s="14"/>
    </row>
    <row r="117" spans="1:8" ht="12.75" customHeight="1" hidden="1">
      <c r="A117" s="44"/>
      <c r="B117" s="9"/>
      <c r="C117" s="10"/>
      <c r="D117" s="7"/>
      <c r="E117" s="83">
        <f t="shared" si="2"/>
        <v>0</v>
      </c>
      <c r="F117" s="83"/>
      <c r="G117" s="83">
        <v>0</v>
      </c>
      <c r="H117" s="11"/>
    </row>
    <row r="118" spans="1:8" ht="12.75" customHeight="1" hidden="1">
      <c r="A118" s="44"/>
      <c r="B118" s="9"/>
      <c r="C118" s="10"/>
      <c r="D118" s="7"/>
      <c r="E118" s="83">
        <f t="shared" si="2"/>
        <v>0</v>
      </c>
      <c r="F118" s="83"/>
      <c r="G118" s="83"/>
      <c r="H118" s="11"/>
    </row>
    <row r="119" spans="1:8" ht="12.75" hidden="1">
      <c r="A119" s="44"/>
      <c r="B119" s="9"/>
      <c r="C119" s="10"/>
      <c r="D119" s="7"/>
      <c r="E119" s="83">
        <f t="shared" si="2"/>
        <v>0</v>
      </c>
      <c r="F119" s="83"/>
      <c r="G119" s="83"/>
      <c r="H119" s="11"/>
    </row>
    <row r="120" spans="1:8" ht="12.75" hidden="1">
      <c r="A120" s="44"/>
      <c r="B120" s="9"/>
      <c r="C120" s="10"/>
      <c r="D120" s="7"/>
      <c r="E120" s="83">
        <f t="shared" si="2"/>
        <v>0</v>
      </c>
      <c r="F120" s="83"/>
      <c r="G120" s="83"/>
      <c r="H120" s="11"/>
    </row>
    <row r="121" spans="1:8" ht="18.75" customHeight="1">
      <c r="A121" s="44"/>
      <c r="B121" s="15" t="s">
        <v>81</v>
      </c>
      <c r="C121" s="16"/>
      <c r="D121" s="7"/>
      <c r="E121" s="82">
        <f t="shared" si="2"/>
        <v>4129000</v>
      </c>
      <c r="F121" s="82">
        <f>SUM(F122,F124,F128,F131,F133)</f>
        <v>0</v>
      </c>
      <c r="G121" s="82">
        <f>SUM(G122,G124,G128,G131,G133)</f>
        <v>4129000</v>
      </c>
      <c r="H121" s="14"/>
    </row>
    <row r="122" spans="1:8" ht="25.5" customHeight="1">
      <c r="A122" s="44"/>
      <c r="B122" s="15" t="s">
        <v>122</v>
      </c>
      <c r="C122" s="16"/>
      <c r="D122" s="7"/>
      <c r="E122" s="82">
        <f t="shared" si="2"/>
        <v>3329000</v>
      </c>
      <c r="F122" s="82">
        <f>SUM(F123)</f>
        <v>0</v>
      </c>
      <c r="G122" s="82">
        <f>SUM(G123)</f>
        <v>3329000</v>
      </c>
      <c r="H122" s="14"/>
    </row>
    <row r="123" spans="1:8" ht="24.75" customHeight="1">
      <c r="A123" s="44">
        <v>50</v>
      </c>
      <c r="B123" s="31" t="s">
        <v>212</v>
      </c>
      <c r="C123" s="10"/>
      <c r="D123" s="7">
        <v>4400000</v>
      </c>
      <c r="E123" s="83">
        <f>SUM(F123,G123)</f>
        <v>3329000</v>
      </c>
      <c r="F123" s="83">
        <v>0</v>
      </c>
      <c r="G123" s="83">
        <v>3329000</v>
      </c>
      <c r="H123" s="11" t="s">
        <v>251</v>
      </c>
    </row>
    <row r="124" spans="1:8" ht="21.75" customHeight="1">
      <c r="A124" s="44"/>
      <c r="B124" s="15" t="s">
        <v>117</v>
      </c>
      <c r="C124" s="16"/>
      <c r="D124" s="7"/>
      <c r="E124" s="82">
        <f t="shared" si="2"/>
        <v>800000</v>
      </c>
      <c r="F124" s="82">
        <f>SUM(F125:F127)</f>
        <v>0</v>
      </c>
      <c r="G124" s="82">
        <f>SUM(G125:G127)</f>
        <v>800000</v>
      </c>
      <c r="H124" s="14"/>
    </row>
    <row r="125" spans="1:8" ht="22.5" customHeight="1">
      <c r="A125" s="44">
        <v>51</v>
      </c>
      <c r="B125" s="9" t="s">
        <v>141</v>
      </c>
      <c r="C125" s="10" t="s">
        <v>137</v>
      </c>
      <c r="D125" s="7">
        <v>1550000</v>
      </c>
      <c r="E125" s="83">
        <f t="shared" si="2"/>
        <v>800000</v>
      </c>
      <c r="F125" s="83"/>
      <c r="G125" s="83">
        <v>800000</v>
      </c>
      <c r="H125" s="11" t="s">
        <v>123</v>
      </c>
    </row>
    <row r="126" spans="1:8" ht="20.25" customHeight="1" hidden="1">
      <c r="A126" s="44"/>
      <c r="B126" s="9"/>
      <c r="C126" s="10"/>
      <c r="D126" s="7"/>
      <c r="E126" s="83">
        <f t="shared" si="2"/>
        <v>0</v>
      </c>
      <c r="F126" s="83"/>
      <c r="G126" s="83"/>
      <c r="H126" s="11"/>
    </row>
    <row r="127" spans="1:8" ht="12.75" hidden="1">
      <c r="A127" s="44"/>
      <c r="B127" s="9"/>
      <c r="C127" s="10"/>
      <c r="D127" s="7"/>
      <c r="E127" s="83">
        <f t="shared" si="2"/>
        <v>0</v>
      </c>
      <c r="F127" s="83"/>
      <c r="G127" s="83"/>
      <c r="H127" s="11"/>
    </row>
    <row r="128" spans="1:8" ht="18.75" customHeight="1" hidden="1">
      <c r="A128" s="44"/>
      <c r="B128" s="15" t="s">
        <v>82</v>
      </c>
      <c r="C128" s="10"/>
      <c r="D128" s="7"/>
      <c r="E128" s="82">
        <f t="shared" si="2"/>
        <v>0</v>
      </c>
      <c r="F128" s="82"/>
      <c r="G128" s="82">
        <f>SUM(G129:G130)</f>
        <v>0</v>
      </c>
      <c r="H128" s="11"/>
    </row>
    <row r="129" spans="1:8" ht="30.75" customHeight="1" hidden="1">
      <c r="A129" s="44"/>
      <c r="B129" s="12"/>
      <c r="C129" s="10"/>
      <c r="D129" s="6"/>
      <c r="E129" s="83">
        <f t="shared" si="2"/>
        <v>0</v>
      </c>
      <c r="F129" s="83"/>
      <c r="G129" s="83">
        <v>0</v>
      </c>
      <c r="H129" s="11"/>
    </row>
    <row r="130" spans="1:8" ht="44.25" customHeight="1" hidden="1">
      <c r="A130" s="44"/>
      <c r="B130" s="12"/>
      <c r="C130" s="10"/>
      <c r="D130" s="7"/>
      <c r="E130" s="83">
        <f t="shared" si="2"/>
        <v>0</v>
      </c>
      <c r="F130" s="83"/>
      <c r="G130" s="83">
        <v>0</v>
      </c>
      <c r="H130" s="11"/>
    </row>
    <row r="131" spans="1:8" ht="24" customHeight="1" hidden="1">
      <c r="A131" s="44"/>
      <c r="B131" s="15" t="s">
        <v>116</v>
      </c>
      <c r="C131" s="16"/>
      <c r="D131" s="7"/>
      <c r="E131" s="82">
        <f t="shared" si="2"/>
        <v>0</v>
      </c>
      <c r="F131" s="82"/>
      <c r="G131" s="82">
        <f>SUM(G132,G133)</f>
        <v>0</v>
      </c>
      <c r="H131" s="14"/>
    </row>
    <row r="132" spans="1:8" ht="12.75" hidden="1">
      <c r="A132" s="44"/>
      <c r="B132" s="9"/>
      <c r="C132" s="10"/>
      <c r="D132" s="7"/>
      <c r="E132" s="83">
        <f t="shared" si="2"/>
        <v>0</v>
      </c>
      <c r="F132" s="83"/>
      <c r="G132" s="83"/>
      <c r="H132" s="11"/>
    </row>
    <row r="133" spans="1:8" ht="12.75" hidden="1">
      <c r="A133" s="44"/>
      <c r="B133" s="15" t="s">
        <v>83</v>
      </c>
      <c r="C133" s="16"/>
      <c r="D133" s="7"/>
      <c r="E133" s="82">
        <f t="shared" si="2"/>
        <v>0</v>
      </c>
      <c r="F133" s="82">
        <f>SUM(F134,F135)</f>
        <v>0</v>
      </c>
      <c r="G133" s="82">
        <f>SUM(G134,G135)</f>
        <v>0</v>
      </c>
      <c r="H133" s="14"/>
    </row>
    <row r="134" spans="1:8" ht="24" customHeight="1" hidden="1">
      <c r="A134" s="44"/>
      <c r="B134" s="17"/>
      <c r="C134" s="30"/>
      <c r="D134" s="7"/>
      <c r="E134" s="83">
        <f t="shared" si="2"/>
        <v>0</v>
      </c>
      <c r="F134" s="83"/>
      <c r="G134" s="83">
        <v>0</v>
      </c>
      <c r="H134" s="11"/>
    </row>
    <row r="135" spans="1:8" ht="20.25" customHeight="1" hidden="1">
      <c r="A135" s="44"/>
      <c r="B135" s="17"/>
      <c r="C135" s="10"/>
      <c r="D135" s="7"/>
      <c r="E135" s="83">
        <f t="shared" si="2"/>
        <v>0</v>
      </c>
      <c r="F135" s="83"/>
      <c r="G135" s="83"/>
      <c r="H135" s="11"/>
    </row>
    <row r="136" spans="1:8" ht="24" hidden="1">
      <c r="A136" s="44"/>
      <c r="B136" s="15" t="s">
        <v>84</v>
      </c>
      <c r="C136" s="16"/>
      <c r="D136" s="7"/>
      <c r="E136" s="82">
        <f t="shared" si="2"/>
        <v>0</v>
      </c>
      <c r="F136" s="82">
        <f>SUM(F137,F139)</f>
        <v>0</v>
      </c>
      <c r="G136" s="82">
        <f>SUM(G137,G139)</f>
        <v>0</v>
      </c>
      <c r="H136" s="14"/>
    </row>
    <row r="137" spans="1:8" ht="24" customHeight="1" hidden="1">
      <c r="A137" s="44"/>
      <c r="B137" s="15" t="s">
        <v>180</v>
      </c>
      <c r="C137" s="16"/>
      <c r="D137" s="7"/>
      <c r="E137" s="82">
        <f>SUM(F137,G137)</f>
        <v>0</v>
      </c>
      <c r="F137" s="82">
        <f>SUM(F138)</f>
        <v>0</v>
      </c>
      <c r="G137" s="82">
        <f>SUM(G138)</f>
        <v>0</v>
      </c>
      <c r="H137" s="14"/>
    </row>
    <row r="138" spans="1:8" ht="24" customHeight="1" hidden="1">
      <c r="A138" s="44"/>
      <c r="B138" s="9"/>
      <c r="C138" s="10"/>
      <c r="D138" s="7"/>
      <c r="E138" s="83">
        <f>SUM(F138,G138)</f>
        <v>0</v>
      </c>
      <c r="F138" s="83"/>
      <c r="G138" s="83"/>
      <c r="H138" s="11" t="s">
        <v>181</v>
      </c>
    </row>
    <row r="139" spans="1:8" ht="24" customHeight="1" hidden="1">
      <c r="A139" s="44"/>
      <c r="B139" s="15" t="s">
        <v>150</v>
      </c>
      <c r="C139" s="16"/>
      <c r="D139" s="7"/>
      <c r="E139" s="82">
        <f t="shared" si="2"/>
        <v>0</v>
      </c>
      <c r="F139" s="82">
        <f>SUM(F140)</f>
        <v>0</v>
      </c>
      <c r="G139" s="82">
        <f>SUM(G140)</f>
        <v>0</v>
      </c>
      <c r="H139" s="14"/>
    </row>
    <row r="140" spans="1:8" ht="36" customHeight="1" hidden="1">
      <c r="A140" s="44"/>
      <c r="B140" s="9"/>
      <c r="C140" s="10"/>
      <c r="D140" s="7"/>
      <c r="E140" s="83">
        <f t="shared" si="2"/>
        <v>0</v>
      </c>
      <c r="F140" s="83">
        <v>0</v>
      </c>
      <c r="G140" s="83">
        <v>0</v>
      </c>
      <c r="H140" s="11"/>
    </row>
    <row r="141" spans="1:8" ht="24" customHeight="1" hidden="1">
      <c r="A141" s="44"/>
      <c r="B141" s="15" t="s">
        <v>85</v>
      </c>
      <c r="C141" s="16"/>
      <c r="D141" s="7"/>
      <c r="E141" s="82">
        <f>SUM(E142,E144,E146)</f>
        <v>0</v>
      </c>
      <c r="F141" s="82">
        <f>SUM(F142,F144,F146)</f>
        <v>0</v>
      </c>
      <c r="G141" s="82">
        <f>SUM(G142,G144,G146)</f>
        <v>0</v>
      </c>
      <c r="H141" s="14"/>
    </row>
    <row r="142" spans="1:8" ht="24" customHeight="1" hidden="1">
      <c r="A142" s="44"/>
      <c r="B142" s="15" t="s">
        <v>186</v>
      </c>
      <c r="C142" s="10"/>
      <c r="D142" s="7"/>
      <c r="E142" s="82">
        <f>SUM(F142,G142)</f>
        <v>0</v>
      </c>
      <c r="F142" s="82">
        <f>SUM(F143)</f>
        <v>0</v>
      </c>
      <c r="G142" s="82">
        <v>0</v>
      </c>
      <c r="H142" s="11"/>
    </row>
    <row r="143" spans="1:8" ht="19.5" customHeight="1" hidden="1">
      <c r="A143" s="44"/>
      <c r="B143" s="9"/>
      <c r="C143" s="10"/>
      <c r="D143" s="7"/>
      <c r="E143" s="83">
        <f>SUM(F143,G143)</f>
        <v>0</v>
      </c>
      <c r="F143" s="83">
        <v>0</v>
      </c>
      <c r="G143" s="83">
        <v>0</v>
      </c>
      <c r="H143" s="11"/>
    </row>
    <row r="144" spans="1:8" ht="36" hidden="1">
      <c r="A144" s="44"/>
      <c r="B144" s="15" t="s">
        <v>131</v>
      </c>
      <c r="C144" s="10"/>
      <c r="D144" s="7"/>
      <c r="E144" s="82">
        <f t="shared" si="2"/>
        <v>0</v>
      </c>
      <c r="F144" s="82">
        <f>SUM(F145)</f>
        <v>0</v>
      </c>
      <c r="G144" s="82">
        <f>SUM(G145)</f>
        <v>0</v>
      </c>
      <c r="H144" s="11"/>
    </row>
    <row r="145" spans="1:8" ht="28.5" customHeight="1" hidden="1">
      <c r="A145" s="44"/>
      <c r="B145" s="9"/>
      <c r="C145" s="10"/>
      <c r="D145" s="7"/>
      <c r="E145" s="83">
        <f t="shared" si="2"/>
        <v>0</v>
      </c>
      <c r="F145" s="83">
        <v>0</v>
      </c>
      <c r="G145" s="83"/>
      <c r="H145" s="11"/>
    </row>
    <row r="146" spans="1:8" ht="16.5" customHeight="1" hidden="1">
      <c r="A146" s="44"/>
      <c r="B146" s="15" t="s">
        <v>86</v>
      </c>
      <c r="C146" s="10"/>
      <c r="D146" s="7"/>
      <c r="E146" s="82">
        <f t="shared" si="2"/>
        <v>0</v>
      </c>
      <c r="F146" s="82">
        <f>SUM(F147)</f>
        <v>0</v>
      </c>
      <c r="G146" s="82">
        <f>SUM(G147)</f>
        <v>0</v>
      </c>
      <c r="H146" s="11"/>
    </row>
    <row r="147" spans="1:8" ht="21" customHeight="1" hidden="1">
      <c r="A147" s="44"/>
      <c r="B147" s="9"/>
      <c r="C147" s="10"/>
      <c r="D147" s="7"/>
      <c r="E147" s="83">
        <f t="shared" si="2"/>
        <v>0</v>
      </c>
      <c r="F147" s="83">
        <v>0</v>
      </c>
      <c r="G147" s="83"/>
      <c r="H147" s="11">
        <v>2010</v>
      </c>
    </row>
    <row r="148" spans="1:8" ht="22.5" customHeight="1">
      <c r="A148" s="44"/>
      <c r="B148" s="15" t="s">
        <v>87</v>
      </c>
      <c r="C148" s="16"/>
      <c r="D148" s="7"/>
      <c r="E148" s="82">
        <f t="shared" si="2"/>
        <v>10142500</v>
      </c>
      <c r="F148" s="82">
        <f>SUM(F149,F153,F155,F157)</f>
        <v>10142500</v>
      </c>
      <c r="G148" s="82">
        <f>SUM(G149,G153,G155,G157)</f>
        <v>0</v>
      </c>
      <c r="H148" s="14"/>
    </row>
    <row r="149" spans="1:8" ht="24" customHeight="1">
      <c r="A149" s="44"/>
      <c r="B149" s="15" t="s">
        <v>88</v>
      </c>
      <c r="C149" s="16"/>
      <c r="D149" s="7"/>
      <c r="E149" s="82">
        <f t="shared" si="2"/>
        <v>1016800</v>
      </c>
      <c r="F149" s="82">
        <f>SUM(F150:F152)</f>
        <v>1016800</v>
      </c>
      <c r="G149" s="82">
        <f>SUM(G150:G152)</f>
        <v>0</v>
      </c>
      <c r="H149" s="14"/>
    </row>
    <row r="150" spans="1:8" ht="51" customHeight="1">
      <c r="A150" s="44">
        <v>52</v>
      </c>
      <c r="B150" s="9" t="s">
        <v>89</v>
      </c>
      <c r="C150" s="13" t="s">
        <v>142</v>
      </c>
      <c r="D150" s="6">
        <v>101186274</v>
      </c>
      <c r="E150" s="83">
        <f t="shared" si="2"/>
        <v>116800</v>
      </c>
      <c r="F150" s="83">
        <v>116800</v>
      </c>
      <c r="G150" s="83">
        <v>0</v>
      </c>
      <c r="H150" s="11" t="s">
        <v>118</v>
      </c>
    </row>
    <row r="151" spans="1:8" ht="36" customHeight="1">
      <c r="A151" s="44">
        <v>53</v>
      </c>
      <c r="B151" s="9" t="s">
        <v>171</v>
      </c>
      <c r="C151" s="13" t="s">
        <v>172</v>
      </c>
      <c r="D151" s="6">
        <v>400000</v>
      </c>
      <c r="E151" s="83">
        <f t="shared" si="2"/>
        <v>400000</v>
      </c>
      <c r="F151" s="83">
        <v>400000</v>
      </c>
      <c r="G151" s="83">
        <v>0</v>
      </c>
      <c r="H151" s="11">
        <v>2010</v>
      </c>
    </row>
    <row r="152" spans="1:8" ht="36" customHeight="1">
      <c r="A152" s="44">
        <v>54</v>
      </c>
      <c r="B152" s="31" t="s">
        <v>121</v>
      </c>
      <c r="C152" s="28" t="s">
        <v>120</v>
      </c>
      <c r="D152" s="6">
        <v>2500000</v>
      </c>
      <c r="E152" s="83">
        <f t="shared" si="2"/>
        <v>500000</v>
      </c>
      <c r="F152" s="83">
        <v>500000</v>
      </c>
      <c r="G152" s="83">
        <v>0</v>
      </c>
      <c r="H152" s="11" t="s">
        <v>17</v>
      </c>
    </row>
    <row r="153" spans="1:8" ht="16.5" customHeight="1">
      <c r="A153" s="44"/>
      <c r="B153" s="15" t="s">
        <v>90</v>
      </c>
      <c r="C153" s="16"/>
      <c r="D153" s="7"/>
      <c r="E153" s="82">
        <f t="shared" si="2"/>
        <v>35000</v>
      </c>
      <c r="F153" s="82">
        <f>SUM(F154:F154)</f>
        <v>35000</v>
      </c>
      <c r="G153" s="82">
        <f>SUM(G154:G154)</f>
        <v>0</v>
      </c>
      <c r="H153" s="14"/>
    </row>
    <row r="154" spans="1:8" ht="24.75" customHeight="1">
      <c r="A154" s="44">
        <v>55</v>
      </c>
      <c r="B154" s="9" t="s">
        <v>91</v>
      </c>
      <c r="C154" s="10" t="s">
        <v>177</v>
      </c>
      <c r="D154" s="7">
        <v>4500000</v>
      </c>
      <c r="E154" s="83">
        <f t="shared" si="2"/>
        <v>35000</v>
      </c>
      <c r="F154" s="83">
        <v>35000</v>
      </c>
      <c r="G154" s="83">
        <v>0</v>
      </c>
      <c r="H154" s="11" t="s">
        <v>209</v>
      </c>
    </row>
    <row r="155" spans="1:8" ht="16.5" customHeight="1">
      <c r="A155" s="44"/>
      <c r="B155" s="15" t="s">
        <v>92</v>
      </c>
      <c r="C155" s="16"/>
      <c r="D155" s="7"/>
      <c r="E155" s="82">
        <f t="shared" si="2"/>
        <v>300000</v>
      </c>
      <c r="F155" s="82">
        <f>SUM(F156)</f>
        <v>300000</v>
      </c>
      <c r="G155" s="82">
        <f>SUM(G156)</f>
        <v>0</v>
      </c>
      <c r="H155" s="14"/>
    </row>
    <row r="156" spans="1:8" ht="24" customHeight="1">
      <c r="A156" s="44">
        <v>56</v>
      </c>
      <c r="B156" s="12" t="s">
        <v>93</v>
      </c>
      <c r="C156" s="10"/>
      <c r="D156" s="7"/>
      <c r="E156" s="83">
        <f t="shared" si="2"/>
        <v>300000</v>
      </c>
      <c r="F156" s="83">
        <v>300000</v>
      </c>
      <c r="G156" s="83">
        <v>0</v>
      </c>
      <c r="H156" s="11" t="s">
        <v>37</v>
      </c>
    </row>
    <row r="157" spans="1:8" ht="19.5" customHeight="1">
      <c r="A157" s="44"/>
      <c r="B157" s="15" t="s">
        <v>94</v>
      </c>
      <c r="C157" s="16"/>
      <c r="D157" s="7"/>
      <c r="E157" s="82">
        <f t="shared" si="2"/>
        <v>8790700</v>
      </c>
      <c r="F157" s="82">
        <f>SUM(F158:F165)</f>
        <v>8790700</v>
      </c>
      <c r="G157" s="82">
        <f>SUM(G158:G165)</f>
        <v>0</v>
      </c>
      <c r="H157" s="14"/>
    </row>
    <row r="158" spans="1:8" ht="33.75" hidden="1">
      <c r="A158" s="44"/>
      <c r="B158" s="9" t="s">
        <v>95</v>
      </c>
      <c r="C158" s="29" t="s">
        <v>96</v>
      </c>
      <c r="D158" s="7"/>
      <c r="E158" s="83">
        <f t="shared" si="2"/>
        <v>0</v>
      </c>
      <c r="F158" s="83">
        <v>0</v>
      </c>
      <c r="G158" s="83">
        <v>0</v>
      </c>
      <c r="H158" s="11" t="s">
        <v>37</v>
      </c>
    </row>
    <row r="159" spans="1:8" ht="44.25" customHeight="1">
      <c r="A159" s="44">
        <v>57</v>
      </c>
      <c r="B159" s="9" t="s">
        <v>211</v>
      </c>
      <c r="C159" s="10" t="s">
        <v>252</v>
      </c>
      <c r="D159" s="7">
        <v>13300000</v>
      </c>
      <c r="E159" s="83">
        <f t="shared" si="2"/>
        <v>7401000</v>
      </c>
      <c r="F159" s="83">
        <v>7401000</v>
      </c>
      <c r="G159" s="83">
        <v>0</v>
      </c>
      <c r="H159" s="11" t="s">
        <v>206</v>
      </c>
    </row>
    <row r="160" spans="1:8" ht="24.75" customHeight="1">
      <c r="A160" s="44">
        <v>58</v>
      </c>
      <c r="B160" s="9" t="s">
        <v>97</v>
      </c>
      <c r="C160" s="10" t="s">
        <v>2</v>
      </c>
      <c r="D160" s="7"/>
      <c r="E160" s="83" t="s">
        <v>213</v>
      </c>
      <c r="F160" s="83">
        <v>994700</v>
      </c>
      <c r="G160" s="83">
        <v>0</v>
      </c>
      <c r="H160" s="11" t="s">
        <v>37</v>
      </c>
    </row>
    <row r="161" spans="1:8" ht="24.75" customHeight="1">
      <c r="A161" s="44">
        <v>59</v>
      </c>
      <c r="B161" s="9" t="s">
        <v>98</v>
      </c>
      <c r="C161" s="10"/>
      <c r="D161" s="7"/>
      <c r="E161" s="83">
        <f t="shared" si="2"/>
        <v>300000</v>
      </c>
      <c r="F161" s="83">
        <v>300000</v>
      </c>
      <c r="G161" s="83">
        <v>0</v>
      </c>
      <c r="H161" s="11" t="s">
        <v>37</v>
      </c>
    </row>
    <row r="162" spans="1:8" ht="48" customHeight="1">
      <c r="A162" s="44">
        <v>60</v>
      </c>
      <c r="B162" s="9" t="s">
        <v>194</v>
      </c>
      <c r="C162" s="10"/>
      <c r="D162" s="7">
        <v>814400</v>
      </c>
      <c r="E162" s="83">
        <f t="shared" si="2"/>
        <v>95000</v>
      </c>
      <c r="F162" s="83">
        <v>95000</v>
      </c>
      <c r="G162" s="83">
        <v>0</v>
      </c>
      <c r="H162" s="11" t="s">
        <v>190</v>
      </c>
    </row>
    <row r="163" spans="1:8" ht="36" hidden="1">
      <c r="A163" s="44"/>
      <c r="B163" s="9" t="s">
        <v>99</v>
      </c>
      <c r="C163" s="10" t="s">
        <v>100</v>
      </c>
      <c r="D163" s="7"/>
      <c r="E163" s="83">
        <f t="shared" si="2"/>
        <v>0</v>
      </c>
      <c r="F163" s="83">
        <v>0</v>
      </c>
      <c r="G163" s="83">
        <v>0</v>
      </c>
      <c r="H163" s="11" t="s">
        <v>140</v>
      </c>
    </row>
    <row r="164" spans="1:8" ht="33.75" hidden="1">
      <c r="A164" s="44"/>
      <c r="B164" s="9" t="s">
        <v>183</v>
      </c>
      <c r="C164" s="10" t="s">
        <v>184</v>
      </c>
      <c r="D164" s="6"/>
      <c r="E164" s="83">
        <f t="shared" si="2"/>
        <v>0</v>
      </c>
      <c r="F164" s="83">
        <v>0</v>
      </c>
      <c r="G164" s="83"/>
      <c r="H164" s="11">
        <v>2010</v>
      </c>
    </row>
    <row r="165" spans="1:8" ht="12.75" hidden="1">
      <c r="A165" s="44"/>
      <c r="B165" s="12" t="s">
        <v>173</v>
      </c>
      <c r="C165" s="10"/>
      <c r="D165" s="7"/>
      <c r="E165" s="83">
        <f t="shared" si="2"/>
        <v>0</v>
      </c>
      <c r="F165" s="83">
        <v>0</v>
      </c>
      <c r="G165" s="83">
        <v>0</v>
      </c>
      <c r="H165" s="11">
        <v>2010</v>
      </c>
    </row>
    <row r="166" spans="1:8" ht="24">
      <c r="A166" s="44"/>
      <c r="B166" s="15" t="s">
        <v>101</v>
      </c>
      <c r="C166" s="16"/>
      <c r="D166" s="7"/>
      <c r="E166" s="82">
        <f t="shared" si="2"/>
        <v>60000</v>
      </c>
      <c r="F166" s="82">
        <f>SUM(F173,F167,F169,F171,F176)</f>
        <v>60000</v>
      </c>
      <c r="G166" s="82">
        <f>SUM(G173,G167,G169,G171,G176)</f>
        <v>0</v>
      </c>
      <c r="H166" s="14"/>
    </row>
    <row r="167" spans="1:8" ht="24" hidden="1">
      <c r="A167" s="44"/>
      <c r="B167" s="15" t="s">
        <v>102</v>
      </c>
      <c r="C167" s="16"/>
      <c r="D167" s="7"/>
      <c r="E167" s="82">
        <f t="shared" si="2"/>
        <v>0</v>
      </c>
      <c r="F167" s="82">
        <f>SUM(F168:F168)</f>
        <v>0</v>
      </c>
      <c r="G167" s="82">
        <f>SUM(G168:G168)</f>
        <v>0</v>
      </c>
      <c r="H167" s="14"/>
    </row>
    <row r="168" spans="1:8" ht="24" hidden="1">
      <c r="A168" s="44"/>
      <c r="B168" s="9" t="s">
        <v>19</v>
      </c>
      <c r="C168" s="10"/>
      <c r="D168" s="7"/>
      <c r="E168" s="83">
        <f t="shared" si="2"/>
        <v>0</v>
      </c>
      <c r="F168" s="83">
        <v>0</v>
      </c>
      <c r="G168" s="83"/>
      <c r="H168" s="11">
        <v>2010</v>
      </c>
    </row>
    <row r="169" spans="1:8" ht="24">
      <c r="A169" s="44"/>
      <c r="B169" s="15" t="s">
        <v>103</v>
      </c>
      <c r="C169" s="10"/>
      <c r="D169" s="7"/>
      <c r="E169" s="82">
        <f t="shared" si="2"/>
        <v>60000</v>
      </c>
      <c r="F169" s="82">
        <f>SUM(F170:F170)</f>
        <v>60000</v>
      </c>
      <c r="G169" s="82">
        <f>SUM(G170:G170)</f>
        <v>0</v>
      </c>
      <c r="H169" s="11"/>
    </row>
    <row r="170" spans="1:8" ht="24.75" customHeight="1">
      <c r="A170" s="44">
        <v>61</v>
      </c>
      <c r="B170" s="9" t="s">
        <v>3</v>
      </c>
      <c r="C170" s="10"/>
      <c r="D170" s="7">
        <v>60000</v>
      </c>
      <c r="E170" s="83">
        <f t="shared" si="2"/>
        <v>60000</v>
      </c>
      <c r="F170" s="83">
        <v>60000</v>
      </c>
      <c r="G170" s="83">
        <v>0</v>
      </c>
      <c r="H170" s="11">
        <v>2010</v>
      </c>
    </row>
    <row r="171" spans="1:8" ht="24" hidden="1">
      <c r="A171" s="44"/>
      <c r="B171" s="15" t="s">
        <v>104</v>
      </c>
      <c r="C171" s="10"/>
      <c r="D171" s="7"/>
      <c r="E171" s="82">
        <f t="shared" si="2"/>
        <v>0</v>
      </c>
      <c r="F171" s="82">
        <f>SUM(F172:F172)</f>
        <v>0</v>
      </c>
      <c r="G171" s="82">
        <f>SUM(G172:G172)</f>
        <v>0</v>
      </c>
      <c r="H171" s="11"/>
    </row>
    <row r="172" spans="1:8" ht="33.75" hidden="1">
      <c r="A172" s="44"/>
      <c r="B172" s="12" t="s">
        <v>143</v>
      </c>
      <c r="C172" s="10" t="s">
        <v>185</v>
      </c>
      <c r="D172" s="7"/>
      <c r="E172" s="83">
        <f t="shared" si="2"/>
        <v>0</v>
      </c>
      <c r="F172" s="83"/>
      <c r="G172" s="83">
        <v>0</v>
      </c>
      <c r="H172" s="11">
        <v>2010</v>
      </c>
    </row>
    <row r="173" spans="1:8" ht="12.75" hidden="1">
      <c r="A173" s="44"/>
      <c r="B173" s="15" t="s">
        <v>105</v>
      </c>
      <c r="C173" s="16"/>
      <c r="D173" s="7"/>
      <c r="E173" s="82">
        <f t="shared" si="2"/>
        <v>0</v>
      </c>
      <c r="F173" s="82">
        <f>SUM(F174:F175)</f>
        <v>0</v>
      </c>
      <c r="G173" s="82">
        <f>SUM(G174:G175)</f>
        <v>0</v>
      </c>
      <c r="H173" s="14"/>
    </row>
    <row r="174" spans="1:8" ht="56.25" hidden="1">
      <c r="A174" s="44"/>
      <c r="B174" s="9" t="s">
        <v>106</v>
      </c>
      <c r="C174" s="10" t="s">
        <v>107</v>
      </c>
      <c r="D174" s="7"/>
      <c r="E174" s="83">
        <f t="shared" si="2"/>
        <v>0</v>
      </c>
      <c r="F174" s="83">
        <v>0</v>
      </c>
      <c r="G174" s="83">
        <v>0</v>
      </c>
      <c r="H174" s="11" t="s">
        <v>178</v>
      </c>
    </row>
    <row r="175" spans="1:8" ht="67.5" hidden="1">
      <c r="A175" s="44"/>
      <c r="B175" s="9" t="s">
        <v>23</v>
      </c>
      <c r="C175" s="13" t="s">
        <v>22</v>
      </c>
      <c r="D175" s="7"/>
      <c r="E175" s="83">
        <f t="shared" si="2"/>
        <v>0</v>
      </c>
      <c r="F175" s="83">
        <v>0</v>
      </c>
      <c r="G175" s="83"/>
      <c r="H175" s="11">
        <v>2010</v>
      </c>
    </row>
    <row r="176" spans="1:8" ht="12.75" hidden="1">
      <c r="A176" s="44"/>
      <c r="B176" s="15" t="s">
        <v>108</v>
      </c>
      <c r="C176" s="16"/>
      <c r="D176" s="7"/>
      <c r="E176" s="82">
        <f aca="true" t="shared" si="3" ref="E176:E187">SUM(F176,G176)</f>
        <v>0</v>
      </c>
      <c r="F176" s="82"/>
      <c r="G176" s="82">
        <f>SUM(G177:G178)</f>
        <v>0</v>
      </c>
      <c r="H176" s="14"/>
    </row>
    <row r="177" spans="1:8" ht="12.75" hidden="1">
      <c r="A177" s="44"/>
      <c r="B177" s="9"/>
      <c r="C177" s="10"/>
      <c r="D177" s="7"/>
      <c r="E177" s="83"/>
      <c r="F177" s="83"/>
      <c r="G177" s="83"/>
      <c r="H177" s="11"/>
    </row>
    <row r="178" spans="1:8" ht="12.75" hidden="1">
      <c r="A178" s="44"/>
      <c r="B178" s="9"/>
      <c r="C178" s="10"/>
      <c r="D178" s="7"/>
      <c r="E178" s="83">
        <f t="shared" si="3"/>
        <v>0</v>
      </c>
      <c r="F178" s="83"/>
      <c r="G178" s="83"/>
      <c r="H178" s="11"/>
    </row>
    <row r="179" spans="1:8" ht="17.25" customHeight="1">
      <c r="A179" s="44"/>
      <c r="B179" s="15" t="s">
        <v>109</v>
      </c>
      <c r="C179" s="23"/>
      <c r="D179" s="7"/>
      <c r="E179" s="82">
        <f t="shared" si="3"/>
        <v>4350000</v>
      </c>
      <c r="F179" s="82">
        <f>SUM(F180,F185)</f>
        <v>4350000</v>
      </c>
      <c r="G179" s="82">
        <f>SUM(G180,G185)</f>
        <v>0</v>
      </c>
      <c r="H179" s="14"/>
    </row>
    <row r="180" spans="1:8" ht="18" customHeight="1">
      <c r="A180" s="44"/>
      <c r="B180" s="15" t="s">
        <v>110</v>
      </c>
      <c r="C180" s="23"/>
      <c r="D180" s="6"/>
      <c r="E180" s="82">
        <f t="shared" si="3"/>
        <v>4350000</v>
      </c>
      <c r="F180" s="82">
        <f>SUM(F181,F182:F184)</f>
        <v>4350000</v>
      </c>
      <c r="G180" s="82">
        <f>SUM(G181,G182:G184)</f>
        <v>0</v>
      </c>
      <c r="H180" s="14"/>
    </row>
    <row r="181" spans="1:8" ht="56.25" hidden="1">
      <c r="A181" s="44"/>
      <c r="B181" s="9" t="s">
        <v>156</v>
      </c>
      <c r="C181" s="10" t="s">
        <v>157</v>
      </c>
      <c r="D181" s="7"/>
      <c r="E181" s="83">
        <f t="shared" si="3"/>
        <v>0</v>
      </c>
      <c r="F181" s="89"/>
      <c r="G181" s="83">
        <v>0</v>
      </c>
      <c r="H181" s="11" t="s">
        <v>148</v>
      </c>
    </row>
    <row r="182" spans="1:8" ht="24.75" customHeight="1">
      <c r="A182" s="44">
        <v>62</v>
      </c>
      <c r="B182" s="9" t="s">
        <v>162</v>
      </c>
      <c r="C182" s="16"/>
      <c r="D182" s="7">
        <v>51000000</v>
      </c>
      <c r="E182" s="83">
        <f t="shared" si="3"/>
        <v>3000000</v>
      </c>
      <c r="F182" s="89">
        <v>3000000</v>
      </c>
      <c r="G182" s="83">
        <v>0</v>
      </c>
      <c r="H182" s="11" t="s">
        <v>207</v>
      </c>
    </row>
    <row r="183" spans="1:8" ht="43.5" customHeight="1">
      <c r="A183" s="44">
        <v>63</v>
      </c>
      <c r="B183" s="9" t="s">
        <v>124</v>
      </c>
      <c r="C183" s="28" t="s">
        <v>217</v>
      </c>
      <c r="D183" s="7">
        <v>1350000</v>
      </c>
      <c r="E183" s="83">
        <f t="shared" si="3"/>
        <v>1350000</v>
      </c>
      <c r="F183" s="83">
        <v>1350000</v>
      </c>
      <c r="G183" s="83">
        <v>0</v>
      </c>
      <c r="H183" s="11">
        <v>2010</v>
      </c>
    </row>
    <row r="184" spans="1:8" ht="24" hidden="1">
      <c r="A184" s="44">
        <v>114</v>
      </c>
      <c r="B184" s="9" t="s">
        <v>153</v>
      </c>
      <c r="C184" s="10" t="s">
        <v>119</v>
      </c>
      <c r="D184" s="7">
        <v>6000000</v>
      </c>
      <c r="E184" s="83">
        <f t="shared" si="3"/>
        <v>0</v>
      </c>
      <c r="F184" s="89"/>
      <c r="G184" s="83">
        <v>0</v>
      </c>
      <c r="H184" s="11" t="s">
        <v>115</v>
      </c>
    </row>
    <row r="185" spans="1:8" ht="12.75" hidden="1">
      <c r="A185" s="49"/>
      <c r="B185" s="24" t="s">
        <v>111</v>
      </c>
      <c r="C185" s="25"/>
      <c r="D185" s="36"/>
      <c r="E185" s="90">
        <f t="shared" si="3"/>
        <v>0</v>
      </c>
      <c r="F185" s="90">
        <f>SUM(F186:F187)</f>
        <v>0</v>
      </c>
      <c r="G185" s="90">
        <f>SUM(G186:G187)</f>
        <v>0</v>
      </c>
      <c r="H185" s="26"/>
    </row>
    <row r="186" spans="1:8" ht="33.75" hidden="1">
      <c r="A186" s="44">
        <v>115</v>
      </c>
      <c r="B186" s="12" t="s">
        <v>5</v>
      </c>
      <c r="C186" s="13" t="s">
        <v>20</v>
      </c>
      <c r="D186" s="7"/>
      <c r="E186" s="83">
        <f t="shared" si="3"/>
        <v>0</v>
      </c>
      <c r="F186" s="83">
        <v>0</v>
      </c>
      <c r="G186" s="83">
        <v>0</v>
      </c>
      <c r="H186" s="11">
        <v>2010</v>
      </c>
    </row>
    <row r="187" spans="1:8" ht="24" hidden="1">
      <c r="A187" s="56">
        <v>116</v>
      </c>
      <c r="B187" s="57" t="s">
        <v>4</v>
      </c>
      <c r="C187" s="58" t="s">
        <v>21</v>
      </c>
      <c r="D187" s="59"/>
      <c r="E187" s="91">
        <f t="shared" si="3"/>
        <v>0</v>
      </c>
      <c r="F187" s="92">
        <v>0</v>
      </c>
      <c r="G187" s="92">
        <v>0</v>
      </c>
      <c r="H187" s="60">
        <v>2010</v>
      </c>
    </row>
    <row r="188" spans="1:7" s="62" customFormat="1" ht="12.75">
      <c r="A188" s="61"/>
      <c r="E188" s="93"/>
      <c r="F188" s="94"/>
      <c r="G188" s="94"/>
    </row>
    <row r="189" spans="1:8" s="62" customFormat="1" ht="12.75">
      <c r="A189" s="61"/>
      <c r="C189" s="62" t="s">
        <v>232</v>
      </c>
      <c r="E189" s="93">
        <f>SUM(E19,E21,E23,E24,E26,E27,E28,E32,E36,E41,E46,E51,E57,E81,E83,E95,E115,E125,E152,E154,E159,E182)</f>
        <v>68532119.99</v>
      </c>
      <c r="F189" s="94"/>
      <c r="G189" s="94"/>
      <c r="H189" s="63"/>
    </row>
    <row r="190" spans="1:7" s="62" customFormat="1" ht="12.75">
      <c r="A190" s="61"/>
      <c r="E190" s="94"/>
      <c r="F190" s="94"/>
      <c r="G190" s="94"/>
    </row>
    <row r="191" spans="1:8" s="62" customFormat="1" ht="15">
      <c r="A191" s="99"/>
      <c r="B191" s="99"/>
      <c r="C191" s="99"/>
      <c r="D191" s="99"/>
      <c r="E191" s="99"/>
      <c r="F191" s="99"/>
      <c r="G191" s="99"/>
      <c r="H191" s="99"/>
    </row>
    <row r="192" spans="1:7" s="62" customFormat="1" ht="12.75">
      <c r="A192" s="61"/>
      <c r="E192" s="94"/>
      <c r="F192" s="94"/>
      <c r="G192" s="94"/>
    </row>
    <row r="193" spans="1:8" s="62" customFormat="1" ht="32.25" customHeight="1">
      <c r="A193" s="64"/>
      <c r="B193" s="65"/>
      <c r="C193" s="66"/>
      <c r="D193" s="67"/>
      <c r="E193" s="95"/>
      <c r="F193" s="95"/>
      <c r="G193" s="96"/>
      <c r="H193" s="68"/>
    </row>
    <row r="194" spans="1:8" s="62" customFormat="1" ht="12.75">
      <c r="A194" s="64"/>
      <c r="B194" s="65"/>
      <c r="C194" s="69"/>
      <c r="D194" s="67"/>
      <c r="E194" s="95"/>
      <c r="F194" s="95"/>
      <c r="G194" s="95"/>
      <c r="H194" s="70"/>
    </row>
    <row r="195" spans="1:8" s="62" customFormat="1" ht="17.25" customHeight="1">
      <c r="A195" s="64"/>
      <c r="B195" s="65"/>
      <c r="C195" s="69"/>
      <c r="D195" s="67"/>
      <c r="E195" s="95"/>
      <c r="F195" s="95"/>
      <c r="G195" s="95"/>
      <c r="H195" s="70"/>
    </row>
    <row r="196" spans="1:8" s="62" customFormat="1" ht="21" customHeight="1">
      <c r="A196" s="64"/>
      <c r="B196" s="65"/>
      <c r="C196" s="69"/>
      <c r="D196" s="67"/>
      <c r="E196" s="95"/>
      <c r="F196" s="95"/>
      <c r="G196" s="95"/>
      <c r="H196" s="70"/>
    </row>
    <row r="197" spans="1:8" s="62" customFormat="1" ht="18" customHeight="1">
      <c r="A197" s="64"/>
      <c r="B197" s="65"/>
      <c r="C197" s="69"/>
      <c r="D197" s="67"/>
      <c r="E197" s="95"/>
      <c r="F197" s="95"/>
      <c r="G197" s="95"/>
      <c r="H197" s="70"/>
    </row>
    <row r="198" spans="1:8" s="62" customFormat="1" ht="32.25" customHeight="1">
      <c r="A198" s="71"/>
      <c r="B198" s="72"/>
      <c r="C198" s="73"/>
      <c r="D198" s="74"/>
      <c r="E198" s="95"/>
      <c r="F198" s="95"/>
      <c r="G198" s="95"/>
      <c r="H198" s="70"/>
    </row>
    <row r="199" spans="1:8" s="62" customFormat="1" ht="33" customHeight="1">
      <c r="A199" s="64"/>
      <c r="B199" s="65"/>
      <c r="C199" s="69"/>
      <c r="D199" s="67"/>
      <c r="E199" s="95"/>
      <c r="F199" s="95"/>
      <c r="G199" s="95"/>
      <c r="H199" s="70"/>
    </row>
    <row r="200" spans="1:8" s="62" customFormat="1" ht="30.75" customHeight="1">
      <c r="A200" s="64"/>
      <c r="B200" s="65"/>
      <c r="C200" s="75"/>
      <c r="D200" s="67"/>
      <c r="E200" s="95"/>
      <c r="F200" s="95"/>
      <c r="G200" s="95"/>
      <c r="H200" s="70"/>
    </row>
    <row r="201" spans="1:8" s="62" customFormat="1" ht="77.25" customHeight="1">
      <c r="A201" s="64"/>
      <c r="B201" s="65"/>
      <c r="C201" s="69"/>
      <c r="D201" s="67"/>
      <c r="E201" s="95"/>
      <c r="F201" s="95"/>
      <c r="G201" s="95"/>
      <c r="H201" s="70"/>
    </row>
    <row r="202" spans="1:8" s="62" customFormat="1" ht="33.75" customHeight="1">
      <c r="A202" s="64"/>
      <c r="B202" s="65"/>
      <c r="C202" s="69"/>
      <c r="D202" s="67"/>
      <c r="E202" s="95"/>
      <c r="F202" s="95"/>
      <c r="G202" s="95"/>
      <c r="H202" s="70"/>
    </row>
    <row r="203" spans="1:8" s="62" customFormat="1" ht="12.75">
      <c r="A203" s="64"/>
      <c r="B203" s="65"/>
      <c r="C203" s="69"/>
      <c r="D203" s="67"/>
      <c r="E203" s="95"/>
      <c r="F203" s="97"/>
      <c r="G203" s="95"/>
      <c r="H203" s="70"/>
    </row>
    <row r="204" spans="1:7" s="62" customFormat="1" ht="12.75">
      <c r="A204" s="61"/>
      <c r="E204" s="94"/>
      <c r="F204" s="94"/>
      <c r="G204" s="94"/>
    </row>
    <row r="205" spans="1:7" s="62" customFormat="1" ht="12.75">
      <c r="A205" s="61"/>
      <c r="E205" s="94"/>
      <c r="F205" s="94"/>
      <c r="G205" s="94"/>
    </row>
  </sheetData>
  <mergeCells count="13">
    <mergeCell ref="H4:H7"/>
    <mergeCell ref="E5:E7"/>
    <mergeCell ref="F5:G5"/>
    <mergeCell ref="A191:H191"/>
    <mergeCell ref="F6:F7"/>
    <mergeCell ref="G6:G7"/>
    <mergeCell ref="F1:H1"/>
    <mergeCell ref="A2:H2"/>
    <mergeCell ref="A4:A7"/>
    <mergeCell ref="B4:B7"/>
    <mergeCell ref="C4:C7"/>
    <mergeCell ref="D4:D7"/>
    <mergeCell ref="E4:G4"/>
  </mergeCells>
  <printOptions horizontalCentered="1"/>
  <pageMargins left="0.3937007874015748" right="0.3937007874015748" top="0.7874015748031497" bottom="0.6299212598425197" header="0.5905511811023623" footer="0.5118110236220472"/>
  <pageSetup firstPageNumber="30" useFirstPageNumber="1" horizontalDpi="600" verticalDpi="600" orientation="landscape" paperSize="9" r:id="rId1"/>
  <headerFooter alignWithMargins="0">
    <oddFooter>&amp;L&amp;P</oddFooter>
  </headerFooter>
  <rowBreaks count="4" manualBreakCount="4">
    <brk id="29" max="7" man="1"/>
    <brk id="48" max="7" man="1"/>
    <brk id="76" max="7" man="1"/>
    <brk id="1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Szajdziński</dc:creator>
  <cp:keywords/>
  <dc:description/>
  <cp:lastModifiedBy>Ewelina Dudek</cp:lastModifiedBy>
  <cp:lastPrinted>2010-01-13T13:26:45Z</cp:lastPrinted>
  <dcterms:created xsi:type="dcterms:W3CDTF">2008-10-07T06:31:00Z</dcterms:created>
  <dcterms:modified xsi:type="dcterms:W3CDTF">2010-01-13T13:26:49Z</dcterms:modified>
  <cp:category/>
  <cp:version/>
  <cp:contentType/>
  <cp:contentStatus/>
</cp:coreProperties>
</file>